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2"/>
  <workbookPr defaultThemeVersion="166925"/>
  <mc:AlternateContent xmlns:mc="http://schemas.openxmlformats.org/markup-compatibility/2006">
    <mc:Choice Requires="x15">
      <x15ac:absPath xmlns:x15ac="http://schemas.microsoft.com/office/spreadsheetml/2010/11/ac" url="C:\Users\HP\Desktop\IPC\Kadri Kusari\22.07\"/>
    </mc:Choice>
  </mc:AlternateContent>
  <xr:revisionPtr revIDLastSave="1" documentId="8_{1B509EDF-797B-4C73-821B-F4712B67878E}" xr6:coauthVersionLast="47" xr6:coauthVersionMax="47" xr10:uidLastSave="{D46CFC69-8E90-4A13-A4C6-6FB474D25A47}"/>
  <bookViews>
    <workbookView xWindow="-96" yWindow="-96" windowWidth="23232" windowHeight="12432" activeTab="2" xr2:uid="{00000000-000D-0000-FFFF-FFFF00000000}"/>
  </bookViews>
  <sheets>
    <sheet name="Cover Page" sheetId="13" r:id="rId1"/>
    <sheet name="General on BoQ" sheetId="14" r:id="rId2"/>
    <sheet name="Rikapitulimi " sheetId="12" r:id="rId3"/>
    <sheet name="Punime Ndertimore" sheetId="8" r:id="rId4"/>
    <sheet name="Punime Hidraulike" sheetId="11" r:id="rId5"/>
    <sheet name="Punime Elektrike" sheetId="9" r:id="rId6"/>
    <sheet name="Punime Mekanike" sheetId="10" r:id="rId7"/>
    <sheet name="Punime te tjera Ambje Ekzistues" sheetId="15" r:id="rId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2" i="15" l="1"/>
  <c r="G23" i="15"/>
  <c r="G24" i="15"/>
  <c r="G25" i="15"/>
  <c r="G26" i="15"/>
  <c r="G21" i="15"/>
  <c r="G15" i="15"/>
  <c r="G16" i="15"/>
  <c r="G17" i="15"/>
  <c r="G18" i="15"/>
  <c r="G14" i="15"/>
  <c r="G8" i="15"/>
  <c r="G9" i="15"/>
  <c r="G10" i="15"/>
  <c r="G11" i="15"/>
  <c r="G12" i="15"/>
  <c r="G7" i="15"/>
  <c r="G21" i="10"/>
  <c r="G20" i="10"/>
  <c r="G19" i="10"/>
  <c r="G18" i="10"/>
  <c r="G17" i="10"/>
  <c r="G16" i="10"/>
  <c r="G15" i="10"/>
  <c r="G14" i="10"/>
  <c r="E13" i="10"/>
  <c r="G13" i="10" s="1"/>
  <c r="G11" i="10"/>
  <c r="E10" i="10"/>
  <c r="G10" i="10" s="1"/>
  <c r="G9" i="10"/>
  <c r="G8" i="10"/>
  <c r="G7" i="10"/>
  <c r="G126" i="11"/>
  <c r="G125" i="11"/>
  <c r="G124" i="11"/>
  <c r="G122" i="11"/>
  <c r="G121" i="11"/>
  <c r="G117" i="11"/>
  <c r="G116" i="11"/>
  <c r="G114" i="11"/>
  <c r="G113" i="11"/>
  <c r="G112" i="11"/>
  <c r="G111" i="11"/>
  <c r="G110" i="11"/>
  <c r="G109" i="11"/>
  <c r="G105" i="11"/>
  <c r="G104" i="11"/>
  <c r="G103" i="11"/>
  <c r="G102" i="11"/>
  <c r="G101" i="11"/>
  <c r="G100" i="11"/>
  <c r="G99" i="11"/>
  <c r="G98" i="11"/>
  <c r="G89" i="11"/>
  <c r="G88" i="11"/>
  <c r="G87" i="11"/>
  <c r="G85" i="11"/>
  <c r="G84" i="11"/>
  <c r="G83" i="11"/>
  <c r="G82" i="11"/>
  <c r="G81" i="11"/>
  <c r="G80" i="11"/>
  <c r="G76" i="11"/>
  <c r="G75" i="11"/>
  <c r="G74" i="11"/>
  <c r="G73" i="11"/>
  <c r="G72" i="11"/>
  <c r="G71" i="11"/>
  <c r="G70" i="11"/>
  <c r="G69" i="11"/>
  <c r="G68" i="11"/>
  <c r="G67" i="11"/>
  <c r="G66" i="11"/>
  <c r="G65" i="11"/>
  <c r="G64" i="11"/>
  <c r="G63" i="11"/>
  <c r="G62" i="11"/>
  <c r="G61" i="11"/>
  <c r="G77" i="11" s="1"/>
  <c r="G52" i="11"/>
  <c r="G51" i="11"/>
  <c r="G50" i="11"/>
  <c r="G49" i="11"/>
  <c r="G48" i="11"/>
  <c r="G38" i="11"/>
  <c r="G37" i="11"/>
  <c r="G36" i="11"/>
  <c r="G35" i="11"/>
  <c r="G34" i="11"/>
  <c r="G33" i="11"/>
  <c r="G32" i="11"/>
  <c r="G31" i="11"/>
  <c r="G27" i="11"/>
  <c r="G26" i="11"/>
  <c r="G25" i="11"/>
  <c r="G24" i="11"/>
  <c r="G23" i="11"/>
  <c r="G22" i="11"/>
  <c r="G21" i="11"/>
  <c r="G20" i="11"/>
  <c r="G19" i="11"/>
  <c r="G18" i="11"/>
  <c r="G17" i="11"/>
  <c r="G16" i="11"/>
  <c r="G15" i="11"/>
  <c r="G14" i="11"/>
  <c r="G13" i="11"/>
  <c r="G12" i="11"/>
  <c r="G11" i="11"/>
  <c r="G10" i="11"/>
  <c r="C77" i="9"/>
  <c r="C76" i="9"/>
  <c r="C75" i="9"/>
  <c r="C74" i="9"/>
  <c r="C73" i="9"/>
  <c r="C72" i="9"/>
  <c r="C71" i="9"/>
  <c r="F67" i="9"/>
  <c r="G66" i="9"/>
  <c r="G65" i="9"/>
  <c r="G64" i="9"/>
  <c r="G63" i="9"/>
  <c r="G62" i="9"/>
  <c r="G61" i="9"/>
  <c r="G60" i="9"/>
  <c r="G59" i="9"/>
  <c r="F55" i="9"/>
  <c r="G54" i="9"/>
  <c r="G53" i="9"/>
  <c r="G52" i="9"/>
  <c r="G51" i="9"/>
  <c r="G50" i="9"/>
  <c r="G49" i="9"/>
  <c r="G48" i="9"/>
  <c r="G47" i="9"/>
  <c r="G46" i="9"/>
  <c r="G55" i="9" s="1"/>
  <c r="G75" i="9" s="1"/>
  <c r="F42" i="9"/>
  <c r="G41" i="9"/>
  <c r="G40" i="9"/>
  <c r="G39" i="9"/>
  <c r="G38" i="9"/>
  <c r="G37" i="9"/>
  <c r="G36" i="9"/>
  <c r="G42" i="9" s="1"/>
  <c r="G74" i="9" s="1"/>
  <c r="F32" i="9"/>
  <c r="G31" i="9"/>
  <c r="G30" i="9"/>
  <c r="G29" i="9"/>
  <c r="G28" i="9"/>
  <c r="G27" i="9"/>
  <c r="G26" i="9"/>
  <c r="G25" i="9"/>
  <c r="G32" i="9" s="1"/>
  <c r="G73" i="9" s="1"/>
  <c r="F21" i="9"/>
  <c r="G20" i="9"/>
  <c r="G19" i="9"/>
  <c r="G18" i="9"/>
  <c r="G17" i="9"/>
  <c r="G16" i="9"/>
  <c r="G15" i="9"/>
  <c r="F11" i="9"/>
  <c r="G10" i="9"/>
  <c r="G9" i="9"/>
  <c r="G8" i="9"/>
  <c r="G7" i="9"/>
  <c r="G6" i="9"/>
  <c r="G5" i="9"/>
  <c r="C167" i="8"/>
  <c r="C166" i="8"/>
  <c r="C165" i="8"/>
  <c r="C164" i="8"/>
  <c r="C163" i="8"/>
  <c r="C162" i="8"/>
  <c r="C161" i="8"/>
  <c r="C160" i="8"/>
  <c r="C159" i="8"/>
  <c r="C158" i="8"/>
  <c r="C157" i="8"/>
  <c r="C156" i="8"/>
  <c r="C155" i="8"/>
  <c r="C154" i="8"/>
  <c r="C153" i="8"/>
  <c r="C152" i="8"/>
  <c r="F148" i="8"/>
  <c r="G147" i="8"/>
  <c r="G145" i="8"/>
  <c r="G144" i="8"/>
  <c r="G143" i="8"/>
  <c r="G142" i="8"/>
  <c r="G141" i="8"/>
  <c r="G140" i="8"/>
  <c r="G139" i="8"/>
  <c r="F135" i="8"/>
  <c r="G134" i="8"/>
  <c r="G133" i="8"/>
  <c r="G132" i="8"/>
  <c r="G131" i="8"/>
  <c r="G130" i="8"/>
  <c r="G129" i="8"/>
  <c r="G127" i="8"/>
  <c r="G126" i="8"/>
  <c r="G125" i="8"/>
  <c r="F120" i="8"/>
  <c r="G119" i="8"/>
  <c r="G118" i="8"/>
  <c r="G117" i="8"/>
  <c r="F113" i="8"/>
  <c r="G112" i="8"/>
  <c r="G111" i="8"/>
  <c r="G109" i="8"/>
  <c r="G107" i="8"/>
  <c r="G106" i="8"/>
  <c r="G105" i="8"/>
  <c r="G103" i="8"/>
  <c r="F98" i="8"/>
  <c r="G97" i="8"/>
  <c r="G96" i="8"/>
  <c r="G95" i="8"/>
  <c r="F91" i="8"/>
  <c r="G90" i="8"/>
  <c r="G89" i="8"/>
  <c r="G91" i="8" s="1"/>
  <c r="F85" i="8"/>
  <c r="G84" i="8"/>
  <c r="G83" i="8"/>
  <c r="G82" i="8"/>
  <c r="G81" i="8"/>
  <c r="F77" i="8"/>
  <c r="G76" i="8"/>
  <c r="G75" i="8"/>
  <c r="F71" i="8"/>
  <c r="G70" i="8"/>
  <c r="G69" i="8"/>
  <c r="F65" i="8"/>
  <c r="G64" i="8"/>
  <c r="G63" i="8"/>
  <c r="G62" i="8"/>
  <c r="F58" i="8"/>
  <c r="G57" i="8"/>
  <c r="G56" i="8"/>
  <c r="G55" i="8"/>
  <c r="G54" i="8"/>
  <c r="G53" i="8"/>
  <c r="G49" i="8"/>
  <c r="F44" i="8"/>
  <c r="G43" i="8"/>
  <c r="G42" i="8"/>
  <c r="G41" i="8"/>
  <c r="G40" i="8"/>
  <c r="G39" i="8"/>
  <c r="G38" i="8"/>
  <c r="G37" i="8"/>
  <c r="G36" i="8"/>
  <c r="F31" i="8"/>
  <c r="G30" i="8"/>
  <c r="G29" i="8"/>
  <c r="G28" i="8"/>
  <c r="G27" i="8"/>
  <c r="G26" i="8"/>
  <c r="G25" i="8"/>
  <c r="G24" i="8"/>
  <c r="G23" i="8"/>
  <c r="G22" i="8"/>
  <c r="G21" i="8"/>
  <c r="G20" i="8"/>
  <c r="G19" i="8"/>
  <c r="F15" i="8"/>
  <c r="G14" i="8"/>
  <c r="G13" i="8"/>
  <c r="G12" i="8"/>
  <c r="G11" i="8"/>
  <c r="G15" i="8" s="1"/>
  <c r="G153" i="8" s="1"/>
  <c r="G6" i="8"/>
  <c r="G5" i="8"/>
  <c r="G11" i="9" l="1"/>
  <c r="G71" i="9" s="1"/>
  <c r="G21" i="9"/>
  <c r="G72" i="9" s="1"/>
  <c r="G67" i="9"/>
  <c r="G76" i="9" s="1"/>
  <c r="G27" i="15"/>
  <c r="G20" i="15"/>
  <c r="G13" i="15"/>
  <c r="G22" i="10"/>
  <c r="C9" i="12" s="1"/>
  <c r="G90" i="11"/>
  <c r="G93" i="11" s="1"/>
  <c r="G106" i="11"/>
  <c r="G134" i="11" s="1"/>
  <c r="G127" i="11"/>
  <c r="G136" i="11" s="1"/>
  <c r="G28" i="11"/>
  <c r="G41" i="11" s="1"/>
  <c r="G39" i="11"/>
  <c r="G42" i="11" s="1"/>
  <c r="G53" i="11"/>
  <c r="G55" i="11" s="1"/>
  <c r="G56" i="11" s="1"/>
  <c r="G132" i="11" s="1"/>
  <c r="G118" i="11"/>
  <c r="G135" i="11" s="1"/>
  <c r="G92" i="11"/>
  <c r="G94" i="11" s="1"/>
  <c r="G133" i="11"/>
  <c r="G77" i="9"/>
  <c r="C8" i="12" s="1"/>
  <c r="G58" i="8"/>
  <c r="G71" i="8"/>
  <c r="G113" i="8"/>
  <c r="G163" i="8" s="1"/>
  <c r="G120" i="8"/>
  <c r="G164" i="8" s="1"/>
  <c r="G31" i="8"/>
  <c r="G154" i="8" s="1"/>
  <c r="G44" i="8"/>
  <c r="G155" i="8" s="1"/>
  <c r="G65" i="8"/>
  <c r="G156" i="8" s="1"/>
  <c r="G77" i="8"/>
  <c r="G159" i="8" s="1"/>
  <c r="G148" i="8"/>
  <c r="G166" i="8" s="1"/>
  <c r="G135" i="8"/>
  <c r="G165" i="8" s="1"/>
  <c r="G7" i="8"/>
  <c r="G152" i="8" s="1"/>
  <c r="G85" i="8"/>
  <c r="G160" i="8" s="1"/>
  <c r="G98" i="8"/>
  <c r="G162" i="8" s="1"/>
  <c r="G157" i="8"/>
  <c r="G43" i="11" l="1"/>
  <c r="G131" i="11" s="1"/>
  <c r="G137" i="11" s="1"/>
  <c r="C7" i="12" s="1"/>
  <c r="G28" i="15"/>
  <c r="C10" i="12" s="1"/>
  <c r="G158" i="8"/>
  <c r="G161" i="8"/>
  <c r="G167" i="8" s="1"/>
  <c r="C6" i="12" s="1"/>
  <c r="C12" i="12" l="1"/>
  <c r="C14"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esat.ibrahimi</author>
  </authors>
  <commentList>
    <comment ref="B4" authorId="0" shapeId="0" xr:uid="{43DB97B2-FF9D-45F1-948E-758462CF4FDF}">
      <text>
        <r>
          <rPr>
            <sz val="9"/>
            <color indexed="81"/>
            <rFont val="Tahoma"/>
            <family val="2"/>
          </rPr>
          <t>shifra sipas pozicioneve të punës të ndara sipas gupacioneve - loteve</t>
        </r>
      </text>
    </comment>
    <comment ref="B10" authorId="0" shapeId="0" xr:uid="{5A436C0E-23B2-40EC-8117-B4244D1C154A}">
      <text>
        <r>
          <rPr>
            <sz val="9"/>
            <color indexed="81"/>
            <rFont val="Tahoma"/>
            <family val="2"/>
          </rPr>
          <t>shifra sipas pozicioneve të punës të ndara sipas gupacioneve - loteve</t>
        </r>
      </text>
    </comment>
    <comment ref="B18" authorId="0" shapeId="0" xr:uid="{59E2906B-2FB4-491D-A3BA-12CB61E3BE37}">
      <text>
        <r>
          <rPr>
            <sz val="9"/>
            <color indexed="81"/>
            <rFont val="Tahoma"/>
            <family val="2"/>
          </rPr>
          <t>shifra sipas pozicioneve të punës të ndara sipas gupacioneve - loteve</t>
        </r>
      </text>
    </comment>
    <comment ref="B34" authorId="0" shapeId="0" xr:uid="{E3998CBB-82F6-4499-B303-05C663A6B8FD}">
      <text>
        <r>
          <rPr>
            <sz val="9"/>
            <color indexed="81"/>
            <rFont val="Tahoma"/>
            <family val="2"/>
          </rPr>
          <t>shifra sipas pozicioneve të punës të ndara sipas gupacioneve - loteve</t>
        </r>
      </text>
    </comment>
    <comment ref="B47" authorId="0" shapeId="0" xr:uid="{0B332BF1-C552-4C59-A35A-498752AAE012}">
      <text>
        <r>
          <rPr>
            <sz val="9"/>
            <color indexed="81"/>
            <rFont val="Tahoma"/>
            <family val="2"/>
          </rPr>
          <t>shifra sipas pozicioneve të punës të ndara sipas gupacioneve - loteve</t>
        </r>
      </text>
    </comment>
    <comment ref="B61" authorId="0" shapeId="0" xr:uid="{9E6C8B8A-A18A-445F-AE56-BBCD974EE5AE}">
      <text>
        <r>
          <rPr>
            <sz val="9"/>
            <color indexed="81"/>
            <rFont val="Tahoma"/>
            <family val="2"/>
          </rPr>
          <t>shifra sipas pozicioneve të punës të ndara sipas gupacioneve - loteve</t>
        </r>
      </text>
    </comment>
    <comment ref="B68" authorId="0" shapeId="0" xr:uid="{FD2E5239-0917-4FB4-ACAE-5F1D35D3533D}">
      <text>
        <r>
          <rPr>
            <sz val="9"/>
            <color indexed="81"/>
            <rFont val="Tahoma"/>
            <family val="2"/>
          </rPr>
          <t>shifra sipas pozicioneve të punës të ndara sipas gupacioneve - loteve</t>
        </r>
      </text>
    </comment>
    <comment ref="B74" authorId="0" shapeId="0" xr:uid="{08FE9536-8327-4308-944B-2BF4BBCB636B}">
      <text>
        <r>
          <rPr>
            <sz val="9"/>
            <color indexed="81"/>
            <rFont val="Tahoma"/>
            <family val="2"/>
          </rPr>
          <t>shifra sipas pozicioneve të punës të ndara sipas gupacioneve - loteve</t>
        </r>
      </text>
    </comment>
    <comment ref="B80" authorId="0" shapeId="0" xr:uid="{E1D00778-94A8-4CD4-8926-F9BE27B95698}">
      <text>
        <r>
          <rPr>
            <sz val="9"/>
            <color indexed="81"/>
            <rFont val="Tahoma"/>
            <family val="2"/>
          </rPr>
          <t>shifra sipas pozicioneve të punës të ndara sipas gupacioneve - loteve</t>
        </r>
      </text>
    </comment>
    <comment ref="B88" authorId="0" shapeId="0" xr:uid="{60FBB545-93D7-4982-A740-A728EF47709B}">
      <text>
        <r>
          <rPr>
            <sz val="9"/>
            <color indexed="81"/>
            <rFont val="Tahoma"/>
            <family val="2"/>
          </rPr>
          <t>shifra sipas pozicioneve të punës të ndara sipas gupacioneve - loteve</t>
        </r>
      </text>
    </comment>
    <comment ref="B101" authorId="0" shapeId="0" xr:uid="{A494602F-E17A-4CFD-9C32-D413664EC06E}">
      <text>
        <r>
          <rPr>
            <sz val="9"/>
            <color indexed="81"/>
            <rFont val="Tahoma"/>
            <family val="2"/>
          </rPr>
          <t>shifra sipas pozicioneve të punës të ndara sipas gupacioneve - loteve</t>
        </r>
      </text>
    </comment>
    <comment ref="B116" authorId="0" shapeId="0" xr:uid="{FDA4E858-78A5-4D7F-AFB7-8D1339005E73}">
      <text>
        <r>
          <rPr>
            <sz val="9"/>
            <color indexed="81"/>
            <rFont val="Tahoma"/>
            <family val="2"/>
          </rPr>
          <t>shifra sipas pozicioneve të punës të ndara sipas gupacioneve - loteve</t>
        </r>
      </text>
    </comment>
    <comment ref="B123" authorId="0" shapeId="0" xr:uid="{439D4C2E-BD5B-4C74-BCFE-E75871E9A9BF}">
      <text>
        <r>
          <rPr>
            <sz val="9"/>
            <color indexed="81"/>
            <rFont val="Tahoma"/>
            <family val="2"/>
          </rPr>
          <t>shifra sipas pozicioneve të punës të ndara sipas gupacioneve - loteve</t>
        </r>
      </text>
    </comment>
    <comment ref="B138" authorId="0" shapeId="0" xr:uid="{5A0235D2-4D03-4B6C-ABA6-D759DE8952A6}">
      <text>
        <r>
          <rPr>
            <sz val="9"/>
            <color indexed="81"/>
            <rFont val="Tahoma"/>
            <family val="2"/>
          </rPr>
          <t>shifra sipas pozicioneve të punës të ndara sipas gupacioneve - loteve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esat.ibrahimi</author>
  </authors>
  <commentList>
    <comment ref="B4" authorId="0" shapeId="0" xr:uid="{0FD724E9-0BE5-4324-B1CF-155C2C01D464}">
      <text>
        <r>
          <rPr>
            <sz val="9"/>
            <color indexed="81"/>
            <rFont val="Tahoma"/>
            <family val="2"/>
          </rPr>
          <t>shifra sipas pozicioneve të punës të ndara sipas gupacioneve - loteve</t>
        </r>
      </text>
    </comment>
    <comment ref="B14" authorId="0" shapeId="0" xr:uid="{36AD5B7A-092E-4715-B424-789700D4EF1D}">
      <text>
        <r>
          <rPr>
            <sz val="9"/>
            <color indexed="81"/>
            <rFont val="Tahoma"/>
            <family val="2"/>
          </rPr>
          <t>shifra sipas pozicioneve të punës të ndara sipas gupacioneve - loteve</t>
        </r>
      </text>
    </comment>
    <comment ref="B24" authorId="0" shapeId="0" xr:uid="{AD9525F0-6EA9-412B-87EF-75AEFCD7453D}">
      <text>
        <r>
          <rPr>
            <sz val="9"/>
            <color indexed="81"/>
            <rFont val="Tahoma"/>
            <family val="2"/>
          </rPr>
          <t>shifra sipas pozicioneve të punës të ndara sipas gupacioneve - loteve</t>
        </r>
      </text>
    </comment>
    <comment ref="B35" authorId="0" shapeId="0" xr:uid="{C4EFD3E1-60B4-4252-9B0C-DFA19880A0B3}">
      <text>
        <r>
          <rPr>
            <sz val="9"/>
            <color indexed="81"/>
            <rFont val="Tahoma"/>
            <family val="2"/>
          </rPr>
          <t>shifra sipas pozicioneve të punës të ndara sipas gupacioneve - loteve</t>
        </r>
      </text>
    </comment>
    <comment ref="B45" authorId="0" shapeId="0" xr:uid="{D5CBA00C-7E4A-41F6-B7C1-0846F887EC3C}">
      <text>
        <r>
          <rPr>
            <sz val="9"/>
            <color indexed="81"/>
            <rFont val="Tahoma"/>
            <family val="2"/>
          </rPr>
          <t>shifra sipas pozicioneve të punës të ndara sipas gupacioneve - loteve</t>
        </r>
      </text>
    </comment>
    <comment ref="B58" authorId="0" shapeId="0" xr:uid="{86958B99-9053-49D3-9521-9EF58E667C12}">
      <text>
        <r>
          <rPr>
            <sz val="9"/>
            <color indexed="81"/>
            <rFont val="Tahoma"/>
            <family val="2"/>
          </rPr>
          <t>shifra sipas pozicioneve të punës të ndara sipas gupacioneve - loteve</t>
        </r>
      </text>
    </comment>
  </commentList>
</comments>
</file>

<file path=xl/sharedStrings.xml><?xml version="1.0" encoding="utf-8"?>
<sst xmlns="http://schemas.openxmlformats.org/spreadsheetml/2006/main" count="881" uniqueCount="487">
  <si>
    <t xml:space="preserve"> Ndertimi/renovimi Shkolla Profesionale Kadri Kusari</t>
  </si>
  <si>
    <t>Kosovo - Gjakova</t>
  </si>
  <si>
    <t>Kërkesat e përgjithshme me BoQ</t>
  </si>
  <si>
    <t>Kjo BoQ parashikon furnizimin  dhe instalimin e materialit  të listuar nga Artikujt dhe materialit tjeterl të papërcaktuar që kërkohet për fabrikimin dhe instalimin e plotë siç thuhet në artikull, testimin dhe vënien në punë, si dhe sjelljen në gjendjen e duhur origjinale të vendeve të dëmtuara në punimet dhe ndërtimet e kryera tashmë. Të gjitha materialet e përdorura duhet të jenë të cilësisë së klasit të parë dhe të plotësojnë standardet.</t>
  </si>
  <si>
    <t>Punimet duhet të kryhen nga një fuqi punëtore profesionale, dhe në përputhje të plotë me rregulloret teknike në fuqi për të njëjtat lloje të punës.</t>
  </si>
  <si>
    <t>Çmimi përfshin çmimin e materialeve, kostot e punës dhe të gjitha taksat dhe kontributet mbi materialet. Çmimi përfshin përgatitjen e të gjithë dokumentacionit të mundshëm të punishtes, testimin dhe vënien në punë të të gjithë elementëve të instalimit të renditur sipas pozicionit. Prodhuesit e pajisjeve të listuara nuk janë ekskluzive.</t>
  </si>
  <si>
    <t>Kontraktuesi mund të instalojë pajisje ose materiale të tjera, por me kusht që pajisja ose materiali të ketë të njëjtat karakteristika elektrike dhe strukturore me ato të listuara, gjë që konfirmohet nga një ekspert - autoriteti mbikëqyrës..</t>
  </si>
  <si>
    <t>Furnizoni të gjithë materialin e nevojshëm dhe bëni të gjitha instalimet në çdo gjë sipas rregulloreve ne fuqi, dokumentacionit grafik të bashkangjitur, shpjegimit teknik dhe kushteve.</t>
  </si>
  <si>
    <t>Pozicionet e dhëna në tekstin e mëposhtëm përfshijnë, përveç prokurimit të të gjitha materialeve dhe pajisjeve, transportin e tyre në kantierin e ndërtimit, ruajtjen, dërgimin në vendin e instalimit dhe riparimin e të gjitha pjesëve të dëmtuara të objektit dhe largimin e mbeturinave në deponi</t>
  </si>
  <si>
    <t>Është gjithashtu e nevojshme të eliminohen të gjitha gabimet teknike dhe estetike që kanë ndodhur gjatë instalimit.</t>
  </si>
  <si>
    <t>REKAPITULIMI</t>
  </si>
  <si>
    <t>Ndertimi/renovimi Shkolla Teknike Profesionale Anton Ceta</t>
  </si>
  <si>
    <t>Vlera Euro (pa tvsh)</t>
  </si>
  <si>
    <t>PUNIMET NDERTIMORE</t>
  </si>
  <si>
    <t>PUNIMET HIDRAULIKE</t>
  </si>
  <si>
    <t>PUNIMET ELEKTRIKE</t>
  </si>
  <si>
    <t>PUNIMET MEKANIKE</t>
  </si>
  <si>
    <t>PUNIME TE TJERA NE AMBJENTET EKZISTUESE</t>
  </si>
  <si>
    <t>4. Kostot e përgjithshme të zbatimit të kërkesave nga raporti i ESMP (ANEKS 4)</t>
  </si>
  <si>
    <t>TOTALI TË GJITHA PUNËT (pa TVSH)</t>
  </si>
  <si>
    <t>VAT 18 %:</t>
  </si>
  <si>
    <t>TOTALI TË GJITHA PUNËT me TVSH</t>
  </si>
  <si>
    <t>Emri i Ofertuesit [shënoni emrin e plotë të Ofertuesit]</t>
  </si>
  <si>
    <t>Nënshkrimi i Ofertuesit [nënshkrimi i personit që nënshkruan oferten]</t>
  </si>
  <si>
    <t>Data [Shëno datën]</t>
  </si>
  <si>
    <t>SHËNIME TË RËNDËSISHME:</t>
  </si>
  <si>
    <t>1. 1. Përpara se të filloni të plotësoni Paramasën, ju lutemi kontrolloni formulat e Excel.</t>
  </si>
  <si>
    <t>2. Dokumentacioni zyrtar i tenderit është në gjuhën angleze. Ju duhet të plotësoni dokumentet në anglisht.</t>
  </si>
  <si>
    <t>3. Përkthimi i disa dokumenteve në gjuhën shqipe jepet vetëm si informacion.</t>
  </si>
  <si>
    <t>PUNËT NDËRTIMORE</t>
  </si>
  <si>
    <t>1.01</t>
  </si>
  <si>
    <t>PUNËT E DEMOLIMIT</t>
  </si>
  <si>
    <t>POS</t>
  </si>
  <si>
    <t>PËRSHKRIMI I PUNËVE</t>
  </si>
  <si>
    <t>NJËSIA</t>
  </si>
  <si>
    <t>SASIA</t>
  </si>
  <si>
    <t>ÇMIMI/NJËSI</t>
  </si>
  <si>
    <t>SHUMA</t>
  </si>
  <si>
    <t>Demolimi I nderteses se aneksit ekzistues i shkolles "Kadri Kusari" me etazhitet P+0, dhe me dimensione te peraferta te gabaritit 9.0x14.0m , dhe lartesi 3.2m, me mure nga bllokat 25cm dhe kulm me nje ramje nga tjegullat. Ne demolim perfshihet edhe demolimi I dyerve dhe dritareve ekzistuese si dhe transporti I mbeturinave ne deponin e caktuar nga komuna deri ne 10 km distance.</t>
  </si>
  <si>
    <t>komplet</t>
  </si>
  <si>
    <t>Demolimi I kubezave egzistuese ne trotuaret egzistues rreth objektit qe do te demolohet. Te njejta kubeza duhet te perdoren per rivendosje ne pjesen e pasazhit, dhe trotuarit te Aneksit te ri. Per shtruarjen e kubezave egzistuese, fillimisht duhet te behet pregaditja e nenbazes : Furnizimi,shtrirja dhe ngjeshja e zhavorit fr0-32 ne trashesi 20cm , furnizimi shtrirja e reres 0-4 ne trashesi 5 cm per vendosjen e kubezave</t>
  </si>
  <si>
    <t>m2</t>
  </si>
  <si>
    <t>TOTAL POZICIONI</t>
  </si>
  <si>
    <t>1.02</t>
  </si>
  <si>
    <t>PUNËT PARAPREGADITORE</t>
  </si>
  <si>
    <t>1.02.01</t>
  </si>
  <si>
    <t>Rrethimi dhe sigurimi i punishtes me konstruksion metalik dhe llamarinë të zinkuar me lartësi 2 m në tërë perimetrin e caktuar të punishtes dhe shënjëzimi informativ me tabelën informuese me dimensione 1.5x2 m të punuar nga profilet e hekurit dhe llamarina.</t>
  </si>
  <si>
    <t>1.02.02</t>
  </si>
  <si>
    <t>Organizimi i punishtes dhe depove, furnizimi me material dhe ndërtimi i rrjetit të përkohshëm të ujësjellësit, kanalizimit, rrjetit elektrik dhe ndriçimit të kantierit, vendosja e kontejnerit për zyren e menaxhimit të projektit dhe vendosja e WC kabinave për nevojat e punëtorëve.</t>
  </si>
  <si>
    <t>1.02.03</t>
  </si>
  <si>
    <t>Pozicionimi gjeodezik dhe shënjëzimi i objektit për ndërtim</t>
  </si>
  <si>
    <t>1.02.04</t>
  </si>
  <si>
    <t xml:space="preserve">Pastrimi i tërësishëm i objektit dhe terenit rreth objektit pas përfundimit të punimeve nga të gjitha ndërtimet e përkohshme, rrethoja, etj.  </t>
  </si>
  <si>
    <t>1.03</t>
  </si>
  <si>
    <t xml:space="preserve">PUNËT E DHEUT DHE ZHAVORIT  </t>
  </si>
  <si>
    <t>1.03.01</t>
  </si>
  <si>
    <r>
      <t xml:space="preserve">Gërmimi i shtresës së humusit me trashësi 30 cm (kuota -0.65)  në tërë sipërfaqen e paraparë për pozicionimin e objektit, shtigjeve dhe pjesës së parkingut me rrugën e re. Në çmim duhet të përfshihet edhe transportimi i dheut të gërmuar deri në deponinë e përcaktuar nga autoritetet komunale në distancë deri 10 km. 
</t>
    </r>
    <r>
      <rPr>
        <b/>
        <sz val="10"/>
        <rFont val="Century Gothic"/>
        <family val="2"/>
      </rPr>
      <t>Vërejtje:</t>
    </r>
    <r>
      <rPr>
        <sz val="10"/>
        <rFont val="Century Gothic"/>
        <family val="2"/>
      </rPr>
      <t xml:space="preserve"> Sasia e shënuar paraqet vëllimin e ngjeshur ku nuk është marrë parasysh koeficienti i shkriftësisë.
Vërejtje: Një sasi e dheut duhet të mbetet në punishte për mbushjet eventuale dhe modelimin e oborrit.</t>
    </r>
  </si>
  <si>
    <r>
      <t>m</t>
    </r>
    <r>
      <rPr>
        <vertAlign val="superscript"/>
        <sz val="10"/>
        <rFont val="Century Gothic"/>
        <family val="2"/>
      </rPr>
      <t>3</t>
    </r>
  </si>
  <si>
    <t>1.03.02</t>
  </si>
  <si>
    <r>
      <t>Gërmimi i dheut me makineri dhe dorë deri në 40 cm thellësi (kuota -0.75) për hapjen e  themeleve të objektit</t>
    </r>
    <r>
      <rPr>
        <b/>
        <sz val="10"/>
        <rFont val="Century Gothic"/>
        <family val="2"/>
      </rPr>
      <t xml:space="preserve">. </t>
    </r>
    <r>
      <rPr>
        <sz val="10"/>
        <rFont val="Century Gothic"/>
        <family val="2"/>
      </rPr>
      <t xml:space="preserve">Në çmim duhet të përfshihet edhe transportimi i dheut të gërmuar deri në deponinë e përcaktuar nga autoritetet komunale në distancë deri 10 km.
</t>
    </r>
    <r>
      <rPr>
        <b/>
        <sz val="10"/>
        <rFont val="Century Gothic"/>
        <family val="2"/>
      </rPr>
      <t>Vërejtje:</t>
    </r>
    <r>
      <rPr>
        <sz val="10"/>
        <rFont val="Century Gothic"/>
        <family val="2"/>
      </rPr>
      <t xml:space="preserve"> Sasia e shënuar paraqet vëllimin e ngjeshur ku nuk është marrë parasysh koeficienti i shkriftësisë.</t>
    </r>
  </si>
  <si>
    <t>1.03.03</t>
  </si>
  <si>
    <r>
      <t>Gërmimi i dheut me makineri dhe dorë deri në 95 cm thellësi (kuota -1.65) për hapjen e kanaleve për themelet shiritore të objektit</t>
    </r>
    <r>
      <rPr>
        <b/>
        <sz val="10"/>
        <rFont val="Century Gothic"/>
        <family val="2"/>
      </rPr>
      <t xml:space="preserve">. </t>
    </r>
    <r>
      <rPr>
        <sz val="10"/>
        <rFont val="Century Gothic"/>
        <family val="2"/>
      </rPr>
      <t xml:space="preserve">Në çmim duhet të përfshihet edhe transportimi i dheut të gërmuar deri në deponinë e përcaktuar nga autoritetet komunale në distancë deri 10 km.
</t>
    </r>
    <r>
      <rPr>
        <b/>
        <sz val="10"/>
        <rFont val="Century Gothic"/>
        <family val="2"/>
      </rPr>
      <t>Vërejtje:</t>
    </r>
    <r>
      <rPr>
        <sz val="10"/>
        <rFont val="Century Gothic"/>
        <family val="2"/>
      </rPr>
      <t xml:space="preserve"> Sasia e shënuar paraqet vëllimin e ngjeshur ku nuk është marrë parasysh koeficienti i shkriftësisë.</t>
    </r>
  </si>
  <si>
    <t>1.03.04</t>
  </si>
  <si>
    <t>Furnizimi me material ,shtrirja dhe ngjeshja e tamponit nga zhavori me trashësi 20 cm me fraksion 0/63 nën shiritat e themeleve shiritor dhe pllaken fundore te ashensorit</t>
  </si>
  <si>
    <t>1.03.05</t>
  </si>
  <si>
    <t>Furnizimi me material ,shtrirja dhe ngjeshja e tamponit nga zhavori me trashësi 20 cm me fraksion 0/63 nen pllaken e perdheses, si dhe ne pjeset ansore te cokulles se themeleve shiritor(shih prerjen)</t>
  </si>
  <si>
    <t>1.03.06</t>
  </si>
  <si>
    <t>Furnizimi me material ,shtrirja dhe ngjeshja e tamponit nga zhavori me trashësi 10 cm me fraksion 0/31 nen pllaken e perdheses</t>
  </si>
  <si>
    <t>1.02.06</t>
  </si>
  <si>
    <t>1.02.07</t>
  </si>
  <si>
    <t>1.02.08</t>
  </si>
  <si>
    <t>1.02.09</t>
  </si>
  <si>
    <t>1.02.10</t>
  </si>
  <si>
    <t>1.02.11</t>
  </si>
  <si>
    <t>1.04</t>
  </si>
  <si>
    <t>PUNËT E BETONIT</t>
  </si>
  <si>
    <r>
      <rPr>
        <b/>
        <sz val="10"/>
        <rFont val="Century Gothic"/>
        <family val="2"/>
      </rPr>
      <t xml:space="preserve">VËREJTJE 1:
</t>
    </r>
    <r>
      <rPr>
        <sz val="10"/>
        <rFont val="Century Gothic"/>
        <family val="2"/>
      </rPr>
      <t xml:space="preserve">Punëkryesi është i obliguar që të merr mostrat e betonit për çdo 'parti' betoni, të kujdeset për mirëmbajtjen e tyre, dërgimin në laboratore të specializuara për shqyrtimet e nevojshme dhe sigurimin e raporteve përkatëse për të gjitha mostrat.  
</t>
    </r>
    <r>
      <rPr>
        <b/>
        <sz val="10"/>
        <rFont val="Century Gothic"/>
        <family val="2"/>
      </rPr>
      <t>VËREJTJE 2:</t>
    </r>
    <r>
      <rPr>
        <sz val="10"/>
        <rFont val="Century Gothic"/>
        <family val="2"/>
      </rPr>
      <t xml:space="preserve"> 
Për pozicionet e parapara të betonohen me shtesa të specifikuara si më poshtë punëkryesi obligohet që të veproj sipas udhëzimeve të prodhuesit duke ju përmbajtur reçetës së përzierjes, duke respektuar raportet e përzierjes ujë-çimento-agregat ndërsa aditivet e kërkuara duhet të shtohen në mikser pas ardhjes në punishte në praninë e organit mbikqyrës.  </t>
    </r>
  </si>
  <si>
    <t>1.04.01</t>
  </si>
  <si>
    <t>Furnizimi me material dhe punimi i bazës për mbështetjen e elementeve të lidhura të armaturës së themeleve perimetrike. Betonimi të bëhet me beton të varfër të markës c-16/20 me trashësi min.5 cm mbi tamponin e zhavorit, duke përfshirë edhe nivelimin horizontal. Gjerësia e betonimit të jetë së paku nga 10 cm më e gjerë në të dy anët e shputës së themeleve.</t>
  </si>
  <si>
    <t>1.04.02</t>
  </si>
  <si>
    <t>Furnizimi me material dhe betonimi i themeleve  shiritore me gjersi te shputes 60x40 cm si dhe pllakes fundore te ashensorit . Betonimi të bëhet me beton të markës c-25/30 me aditiv kristalor për arritjen e  padepërtueshmërisë nga uji si Isomat Aquamat Admix në masën 1 kg për çdo 100 kg të çimentos. Në çmim të përfshihen të gjitha mjetet lidhëse, distancuesit dhe kallëpet e nevojshme e nevojshme për realizimin e pozicionit.</t>
  </si>
  <si>
    <t>Furnizimi me material dhe betonimi i cokulles-murit te themeleve shiritore me dimensione 25x85cm . Betonimi të bëhet me beton të markës c-25/30 me aditiv kristalor për arritjen e  padepërtueshmërisë nga uji si Isomat Aquamat Admix në masën 1 kg për çdo 100 kg të çimentos. Në çmim të përfshihen të gjitha mjetet lidhëse, distancuesit dhe kallëpet e nevojshme e nevojshme për realizimin e pozicionit.</t>
  </si>
  <si>
    <t>1.04.03</t>
  </si>
  <si>
    <t>Furnizimi me material dhe betonimi i pllakës së përdhesës në kuotën ± 0.00 me trashësi 20 cm. Betonimi të bëhet me beton të markës c-25/30 me aditiv kristalor për arritjen e  padepërtueshmërisë nga uji si Isomat Aquamat Admix në masën 1 kg për çdo 100 kg të çimentos. Në çmim të përfshihen të gjitha mjetet lidhëse, distancuesit dhe kallëpet e nevojshme e nevojshme për realizimin e pozicionit.</t>
  </si>
  <si>
    <t>1.04.04</t>
  </si>
  <si>
    <t>Furnizimi me material dhe betonimi i shtyllave të përdhesës  me dimensione 25x50 cm duke perfshire edhe pelhurat prej betoni tek kafazi i ashensorit. Betonimi të bëhet me beton të markës c-25/30. Në çmim të përfshihen të gjitha mjetet lidhëse, distancuesit dhe kallëpet e nevojshme e nevojshme për realizimin e pozicionit.</t>
  </si>
  <si>
    <t>1.04.05</t>
  </si>
  <si>
    <t>Furnizimi me material dhe betonimi i pllakës së meskatit dhe pllakes se fundit trashësi 20 cm duke përfshirë edhe trarët dhe konzollat në të gjitha anët. Betonimi të bëhet me beton të markës c-25/30. Në çmim të përfshihen të gjitha mjetet lidhëse, distancuesit dhe kallëpet e nevojshme e nevojshme për realizimin e pozicionit.</t>
  </si>
  <si>
    <t>1.04.06</t>
  </si>
  <si>
    <t>Furnizimi me material dhe betonimi i shtyllave te katit, peluhrave tek kafazi i ashensorit dhe cerklazheve horizontale dhe të pjerrëta për shtangimin e mureve të kallkanit/nënkulmit. Betonimi të bëhet me beton të markës c-25/30. Në çmim të përfshihen të gjitha mjetet lidhëse, distancuesit dhe kallëpet e nevojshme e nevojshme për realizimin e pozicionit.</t>
  </si>
  <si>
    <t>1.04.07</t>
  </si>
  <si>
    <t>Furnizimi me material dhe betonimi i cerklazheve horizontale (trarët mbi dyer)  me dimensione 12x20 cm dhe 25x20 cm. Betonimi të bëhet me beton të markës c-25/30. Në çmim të përfshihen të gjitha mjetet lidhëse, distancuesit dhe kallëpet e nevojshme e nevojshme për realizimin e pozicionit.</t>
  </si>
  <si>
    <t>1.05</t>
  </si>
  <si>
    <t>PUNËT E ARMIMIT</t>
  </si>
  <si>
    <t>Furnizimi me material, prerja, lakimi dhe lidhja e armaturës për formimin e elementeve të armaturës së brinjëzuar  sipas planeve dhe specifikimeve të armaturës. Të gjitha armaturat duhet të jenë të kualitetit B500B, sipas standardit EN-10080 dhe duhet jenë të pastra nga korozioni. Në çmim të përfshihet përdorimi i distancerave të llojeve të ndryshme në varësi të pozicionit me qëllim të arritjes së trashësisë së duhur të shtresës mbrojtëse.</t>
  </si>
  <si>
    <t>1.05.01</t>
  </si>
  <si>
    <t>Ø  8</t>
  </si>
  <si>
    <t>kg</t>
  </si>
  <si>
    <t>1.05.02</t>
  </si>
  <si>
    <t>Ø10</t>
  </si>
  <si>
    <t>1.05.03</t>
  </si>
  <si>
    <t>Ø12</t>
  </si>
  <si>
    <t>1.05.04</t>
  </si>
  <si>
    <t>Ø14</t>
  </si>
  <si>
    <t>1.04.08</t>
  </si>
  <si>
    <t>1.04.09</t>
  </si>
  <si>
    <t>1.04.10</t>
  </si>
  <si>
    <t>PUNËT E MURATIMIT</t>
  </si>
  <si>
    <t>TOTAL</t>
  </si>
  <si>
    <t>1.06.01</t>
  </si>
  <si>
    <t>Furnizimi me material dhe muratimi i mureve me trashësi 25 me blloqe të argjilës së pjekur, Giter G5 të lidhura me llaq të fituar me përzierjen e rërës me lëndë lidhëse të gatshme si "SharrMall" në raport 3:1. Fuga horizontale në mes të mureve dhe trarëve dhe pllakës të mbushet me shkumë montuese poliuretani për shtangim.Sasia eshte e kalkuluar per muratim ne perdhese dhe Katin 1</t>
  </si>
  <si>
    <t>1.06.02</t>
  </si>
  <si>
    <t>Furnizimi me material dhe muratimi i mureve me trashësi 20 me blloqe të argjilës së pjekur, Giter G5 të lidhura me llaq të fituar me përzierjen e rërës me lëndë lidhëse të gatshme si "SharrMall" në raport 3:1. Fuga horizontale në mes të mureve dhe trarëve dhe pllakës të mbushet me shkumë montuese poliuretani për shtangim.</t>
  </si>
  <si>
    <t>1.06.03</t>
  </si>
  <si>
    <t>Furnizimi me material dhe muratimi i mureve me trashësi 12 cm me blloqe të argjilës së pjekur, Giter G5 të lidhura me llaq të fituar me përzierjen e rërës me lëndë lidhëse të gatshme si "SharrMall" në raport 3:1. Fuga horizontale në mes të mureve dhe trarëve dhe pllakës të mbushet me shkumë montuese poliuretani për shtangim.</t>
  </si>
  <si>
    <t>PUNËT E SUVATIMIT</t>
  </si>
  <si>
    <t>1.07.01</t>
  </si>
  <si>
    <t>Furnizimi me material dhe suvatimi i plafoneve  si dhe suvatimi i sipërfaqeve të brendshme të mureve dhe plafonit në të gjitha kthinat në përdhesë dhe katë me material/llaç të parapërzier  si RÖFIX 510 (gëlqere+çimento+agregat) ose me material të ngjashëm me trashësi 15 mm. Në çmim të përfshihet trajtimi paraprak i bazës me llaç sprucues RÖFIX 670 ose material të ngjashëm, listellat metalike për caktimin e trashësisë së llaqit, këndoret metalike, listellat dilatuese (anputzlesite) nga plastika me rrjetë armimi dhe shirit vetngjitës për dyer dhe dritare dhe mbrojtja e të gjitha pozicioneve të zdrukthtarisë me folie të PVC-së si dhe rrjeta e PVC-së me fije qelqi për përforcimin e llaçit në çdo pjesë ku kalohet nga një material në tjetrin si blloqe-beton.</t>
  </si>
  <si>
    <r>
      <t>m</t>
    </r>
    <r>
      <rPr>
        <vertAlign val="superscript"/>
        <sz val="10"/>
        <rFont val="Century Gothic"/>
        <family val="2"/>
      </rPr>
      <t>2</t>
    </r>
  </si>
  <si>
    <t>1.07.02</t>
  </si>
  <si>
    <t xml:space="preserve">Furnizimi me material dhe patinimi i mureve dhe pllafoneve me dy shtresa glet-masë (secila me trashësi së paku 1 mm) RÖFIX 225 ose material të ngjashëm në të gjitha kthinat të cilat shfrytëzohen më intensivisht nga personeli (kthinat me plafon të lëshuar) </t>
  </si>
  <si>
    <t>PUNËT E NGJYROSJES</t>
  </si>
  <si>
    <t>1.08.01</t>
  </si>
  <si>
    <t>Furnizimi me material dhe ngjyrosja e mureve  me dy shtresa ngjyrë me bazë poliuretani me aftësi të madhe të pastrimit si StoColor Puran. Para ngjyrosjes duhet të bëhet trajtimi adekuat i sipërfaqes me lyerje bazë/primer për enterier si StoPrim Plex për reduktimin e shkallës së apsorbimit të bazës, për përmirësimin e shkallës së ngjitjes, etj.</t>
  </si>
  <si>
    <t>1.08.02</t>
  </si>
  <si>
    <t xml:space="preserve">Furnizimi me material dhe ngjyrosja e plafoneve të suvatuara me llaç me strukturë me dy shtresa ngjyrë StoColor In. Para ngjyrosjes duhet të bëhet trajtimi adekuat i sipërfaqes me bazë/primer për enterier si StoPrim Plex për reduktimin e shkallës së apsorbimit të bazës, për përmirësimin e shkallës së ngjitjes, etj. Ngjyra StoColor In aplikohet për hapësirat teknike, depotë, garazhën etj. </t>
  </si>
  <si>
    <t>PUNËT E TERMOIZOLIMIT, NIVELIZIMIT  DHE VESHJEVE TË DYSHEMESË</t>
  </si>
  <si>
    <t>1.09.01</t>
  </si>
  <si>
    <r>
      <t xml:space="preserve">Furnizimi me material dhe punimi i nivelizimit në të gjitha kthinat e brendshme  Në çmim të përfshihet realizimi i nivelizimit me shtresat si në vijim:
</t>
    </r>
    <r>
      <rPr>
        <sz val="10"/>
        <rFont val="Arial"/>
        <family val="2"/>
      </rPr>
      <t xml:space="preserve">▪ </t>
    </r>
    <r>
      <rPr>
        <sz val="10"/>
        <rFont val="Century Gothic"/>
        <family val="2"/>
      </rPr>
      <t xml:space="preserve">Estrih me trashësi 6 cm me fibra karboni
▪ Folie/nënshtresë pvc
▪ </t>
    </r>
    <r>
      <rPr>
        <b/>
        <sz val="10"/>
        <rFont val="Century Gothic"/>
        <family val="2"/>
      </rPr>
      <t>Austrotherm EPS® A100</t>
    </r>
    <r>
      <rPr>
        <sz val="10"/>
        <rFont val="Century Gothic"/>
        <family val="2"/>
      </rPr>
      <t xml:space="preserve"> | termoizolim me trashësi 3 cm
▪ </t>
    </r>
    <r>
      <rPr>
        <b/>
        <sz val="10"/>
        <rFont val="Century Gothic"/>
        <family val="2"/>
      </rPr>
      <t>Austrotherm EPS® T650</t>
    </r>
    <r>
      <rPr>
        <sz val="10"/>
        <rFont val="Century Gothic"/>
        <family val="2"/>
      </rPr>
      <t xml:space="preserve"> |izolim akustik me trashësi 2 cm</t>
    </r>
  </si>
  <si>
    <t>1.09.02</t>
  </si>
  <si>
    <t>Furnizimi me material dhe mveshja e gjith siperfaqes se dyshemes se kulmit me Lesh Guri t=10 cm 80kg/m3.Lushi u gurit duhet te ngjitet per pllaken e kulmit me ngjites adekuat</t>
  </si>
  <si>
    <t>1.09.03</t>
  </si>
  <si>
    <t>Furnizimi me material dhe punimi i dyshemesë nga linoleumi në të gjitha hapësirat e përcaktuara me projekt në të dy nivelet e objektit. Ngjyra e linoleumit të përcaktohet në koordinim me organin mbikqyrës të caktuar nga investitori. 
Dyshemeja të punohet me shtresat në vijim:
• Shtresa finale e linoleumit me trashësi min.4 mm,  si prodhimi 
   Marmoleum i brendit FORBO ose prodhim tjetër, me ngjyrë     
   dizajn të përzgjedhur në koordinim me organin mbikqyrës 
• Ngjitës adekuat për linoleum
• Masë autonivelizuese për eliminimin e poreve dhe plasave 
   në estrih</t>
  </si>
  <si>
    <t>1.09.04</t>
  </si>
  <si>
    <t>Furnizimi me material dhe punimi i cokllës këndore në formë "L" për mirëmbajtje më të lehtë të dyshemeve nga linoleumi në të gjitha hapësirat e përcaktuara me projekt në të dy nivelet e objektit. Ngjyra e profilit të cokllës të përcaktohet në koordinim me organin mbikqyrës të caktuar nga investitori. Coklla duhet të jetë kompatibile me dyshemenë e montuar, me dimensione së paku 7x7 cm në varësi nga tipet që ofrohen nga prodhuesi i linoleumit.</t>
  </si>
  <si>
    <r>
      <t>m</t>
    </r>
    <r>
      <rPr>
        <vertAlign val="superscript"/>
        <sz val="10"/>
        <rFont val="Century Gothic"/>
        <family val="2"/>
      </rPr>
      <t>I</t>
    </r>
  </si>
  <si>
    <t>PUNËT E HIDROIZOLIMIT</t>
  </si>
  <si>
    <t>1.10.01</t>
  </si>
  <si>
    <t xml:space="preserve">Furnizimi me material dhe hidroizolimi i nyjeve sanitare duke përfshirë hidroizolimin e dyshemesë në këto kthina si dhe hidroizolimin e mureve me hidroizolim të lëngshëm fleksibil dykomponentësh si Isomat Aquamat Flex të aplikuar në dy shtresa me trashësi nga 1 mm. Në pjesën e  te nyjet sanitare hidroizolimi të bëhet deri në 1 m lartësi.  Në çmim duhet të përfshihet edhe aplikimi i pëlhurave të poliesterit ose rrjetave me fije qelqi në kënde për të penguar plasaritjen e hidroizolimit si dhe sanimi paraprak i të metave të sipërfaqes me Durocret, Rapicret ose Adiplast. Gjatë aplikimit të materialeve të respektohen të gjitha kushtet teknike dhe afatet e përcaktuara nga prodhuesi. </t>
  </si>
  <si>
    <t xml:space="preserve">Furnizimi me material dhe hidroizolimi i pllakes se perdhese *klaset ne perdhese) duke përfshirë hidroizolimin e dyshemesë në këto kthina  me hidroizolim të lëngshëm fleksibil dykomponentësh si Isomat Aquamat Flex të aplikuar në dy shtresa me trashësi nga 1 mm.   Në çmim duhet të përfshihet edhe aplikimi i pëlhurave të poliesterit ose rrjetave me fije qelqi në kënde për të penguar plasaritjen e hidroizolimit si dhe sanimi paraprak i të metave të sipërfaqes me Durocret, Rapicret ose Adiplast. Gjatë aplikimit të materialeve të respektohen të gjitha kushtet teknike dhe afatet e përcaktuara nga prodhuesi. </t>
  </si>
  <si>
    <t>1.11</t>
  </si>
  <si>
    <t>PUNËT E QERAMIKËS | GRANITIT | KUARCIT</t>
  </si>
  <si>
    <t>1.11.01</t>
  </si>
  <si>
    <r>
      <t>Furnizimi me material dhe mveshja e dyshemesë</t>
    </r>
    <r>
      <rPr>
        <sz val="10"/>
        <color rgb="FFFF0000"/>
        <rFont val="Century Gothic"/>
        <family val="2"/>
      </rPr>
      <t xml:space="preserve"> </t>
    </r>
    <r>
      <rPr>
        <sz val="10"/>
        <rFont val="Century Gothic"/>
        <family val="2"/>
      </rPr>
      <t xml:space="preserve">tek nyjet sanitare dhe kthina per pastrim me qeramike me dimensione, ngjyrë dhe teksturë/dizajn të përcaktuar nga organi mbikqyrës në koordinim me shfrytëzuesit/përfituesit e objektit. Pllakat duhet të jenë rezistente ndaj rrëshqitjes të klasit min.R12, rezistente ndaj ndryshimeve të temperaturës, rezistente ndaj ngricave, me shkallë të vogël të thithjes së lagështisë, rezistente ndaj abrazionit dhe të përshtatshme për frekuentim të madh me këpucë në ambiente publike, rezistente ndaj kemikaljeve dhe ndaj krijimit të njollave.
Ngjitja e pllakave të bëhet me ngjitës kualitativ fleksibil dhe hidroizolues si Ceresit CM11 Plus me fuga të gjera 4 mm. Masa për mbushjen e fugave duhet të jetë kualitative, fleksibile dhe rezistente ndaj ujit si Ceresit CE40. Në çmim të përfshihen listellat këndore nga alumini si dhe izolimi i fugave punuese me silikon sanitar rezistent ndaj mykut si Ceresit CS25. </t>
    </r>
  </si>
  <si>
    <t>1.11.02</t>
  </si>
  <si>
    <t>Furnizimi me material dhe mveshja e mureve deri në lartësinë e plafonit tek nyjet sanitare dhe hapësira për pastrim me pllaka të glazuara qeramike me dimensione, ngjyrë dhe teksturë/dizajn të përcaktuara nga organi mbikqyrës në koordinim me shfrytëzuesit/përfituesit e objektit. Pllakat për mure duhet të jenë rezistente ndaj ndryshimeve të temperaturës, rezistente ndaj ngricave, me shkallë të vogël të thithjes së lagështisë, rezistente ndaj abrazionit, rezistente ndaj kemikaljeve dhe ndaj krijimit të njollave. Ngjitja e pllakave të bëhet me ngjitës kualitativ fleksibil dhe hidroizolues si Ceresit CM11 Plus me fuga të gjera 3 mm. Masa për mbushjen e fugave duhet të jetë kualitative, fleksibile dhe rezistente ndaj ujit si Ceresit CE40. Në çmim të përfshihen listellat këndore nga alumini si dhe izolimi i fugave punuese me silikon sanitar rezistent ndaj mykut si Ceresit CS25.</t>
  </si>
  <si>
    <t>1.11.03</t>
  </si>
  <si>
    <t>Furnizimi me material dhe ngjitja e pllakave të kuarcit për parapetin -Sollbanka e të gjitha dritareve ne te dy anet ( mbrenda dhe jasht). Pllakat duhet të ngjiten me ngjitës adekuat për kuarc dhe në anën e poshtme duhet të kenë të gdhendura kanalet për pengimin e rrjedhjes së ujit në drejtim të murit. Parapeti të realizohet me 1 pllakë të vetme (pa vazhdime). Në çmim të përfshihet edhe mbyllja e fugave me shirita ekspandues hidroizolues dhe silikon sanitar.  
Trashësia    3 cm
Gjerësia   mesatare 20 cm (së paku 2 cm duhet të dalin jashtë murit)
Ngjyra e bardhë</t>
  </si>
  <si>
    <r>
      <t>m</t>
    </r>
    <r>
      <rPr>
        <vertAlign val="superscript"/>
        <sz val="10"/>
        <rFont val="Century Gothic"/>
        <family val="2"/>
      </rPr>
      <t>l</t>
    </r>
  </si>
  <si>
    <t>1.12</t>
  </si>
  <si>
    <t>PUNËT E ZDRUKTHTARISË | DYERT DHE DRITARET</t>
  </si>
  <si>
    <t>Pershrkim per dyert horman</t>
  </si>
  <si>
    <t>a.</t>
  </si>
  <si>
    <r>
      <rPr>
        <b/>
        <sz val="10"/>
        <rFont val="Century Gothic"/>
        <family val="2"/>
      </rPr>
      <t xml:space="preserve">POS D01
</t>
    </r>
    <r>
      <rPr>
        <sz val="10"/>
        <rFont val="Century Gothic"/>
        <family val="2"/>
      </rPr>
      <t>Derë njekrahëshe me hapje te xhamit ne pozicion sipas skemes se zdruktharise me dimensionet 100x215 cm
Të gjitha mbushjet me qelq termopan.
Dimensionet: 100x215 cm
Dukja si në skemën në Z-01</t>
    </r>
  </si>
  <si>
    <t>copë</t>
  </si>
  <si>
    <t>Pershkrimi per dyer pvc</t>
  </si>
  <si>
    <t>b.</t>
  </si>
  <si>
    <r>
      <rPr>
        <b/>
        <sz val="10"/>
        <rFont val="Century Gothic"/>
        <family val="2"/>
      </rPr>
      <t xml:space="preserve">POS D02
</t>
    </r>
    <r>
      <rPr>
        <sz val="10"/>
        <rFont val="Century Gothic"/>
        <family val="2"/>
      </rPr>
      <t>Derë njekrahëshe.                                                                      Krahët e deres me mbushje panelesh termoizoluese.
Dimensionet: 80x215 cm
Dukja si në skemën në Z-02</t>
    </r>
  </si>
  <si>
    <t>c.</t>
  </si>
  <si>
    <r>
      <rPr>
        <b/>
        <sz val="10"/>
        <rFont val="Century Gothic"/>
        <family val="2"/>
      </rPr>
      <t xml:space="preserve">POS D03
</t>
    </r>
    <r>
      <rPr>
        <sz val="10"/>
        <rFont val="Century Gothic"/>
        <family val="2"/>
      </rPr>
      <t>Derë njekrahëshe.                                                                      Krahët e deres me mbushje panelesh termoizoluese.
Dimensionet: 90x215 cm
Dukja si në skemën në Z-03</t>
    </r>
  </si>
  <si>
    <t>d.</t>
  </si>
  <si>
    <r>
      <rPr>
        <b/>
        <sz val="10"/>
        <rFont val="Century Gothic"/>
        <family val="2"/>
      </rPr>
      <t xml:space="preserve">POS D04
</t>
    </r>
    <r>
      <rPr>
        <sz val="10"/>
        <rFont val="Century Gothic"/>
        <family val="2"/>
      </rPr>
      <t>Derë njekrahëshe.                                                                      Krahët e deres me mbushje panelesh termoizoluese.
Dimensionet: 100x215 cm
Dukja si në skemën në Z-04</t>
    </r>
  </si>
  <si>
    <t>Pershkrimi per dere metalike</t>
  </si>
  <si>
    <t>e.</t>
  </si>
  <si>
    <r>
      <rPr>
        <b/>
        <sz val="10"/>
        <rFont val="Century Gothic"/>
        <family val="2"/>
      </rPr>
      <t xml:space="preserve">POS D05
</t>
    </r>
    <r>
      <rPr>
        <sz val="10"/>
        <rFont val="Century Gothic"/>
        <family val="2"/>
      </rPr>
      <t>Derë njekrahëshe e vendosur në kulm.                                                                           Krahu i  me mbushje paneli metalik.
Dimensionet: 100x190 cm
Dukja si në skemën në Z-05</t>
    </r>
  </si>
  <si>
    <t>Pershkrimi per dritare PVC</t>
  </si>
  <si>
    <t>f.</t>
  </si>
  <si>
    <r>
      <rPr>
        <b/>
        <sz val="10"/>
        <rFont val="Century Gothic"/>
        <family val="2"/>
      </rPr>
      <t xml:space="preserve">POS W01
</t>
    </r>
    <r>
      <rPr>
        <sz val="10"/>
        <rFont val="Century Gothic"/>
        <family val="2"/>
      </rPr>
      <t>Dritare katërkrahëshe.                                                                           Krahu i  me mbushje çelçi termopan 6x14x4mm.
Dimensionet: 400x200 cm
Dukja si në skemën në Z-06</t>
    </r>
  </si>
  <si>
    <t>g.</t>
  </si>
  <si>
    <r>
      <rPr>
        <b/>
        <sz val="10"/>
        <rFont val="Century Gothic"/>
        <family val="2"/>
      </rPr>
      <t xml:space="preserve">POS W02
</t>
    </r>
    <r>
      <rPr>
        <sz val="10"/>
        <rFont val="Century Gothic"/>
        <family val="2"/>
      </rPr>
      <t>Dritare njekraheshe me mbindriqim.                                                                           Krahu i  me mbushje çelçi termopan 6x14x4mm I zalluar.
Dimensionet: 100x200 cm
Dukja si në skemën në Z-07</t>
    </r>
  </si>
  <si>
    <t>1.13</t>
  </si>
  <si>
    <t>PUNËT E FASADËS</t>
  </si>
  <si>
    <t>1.13.01</t>
  </si>
  <si>
    <t>1.13.02</t>
  </si>
  <si>
    <t xml:space="preserve">Furnizimi me material dhe punimi i fasadës termoizoluese të tipit StoTherm Vario nga prodhimet e kompanisë Sto ose sistem tjetër i ngjashëm i prodhuesve tjerë.
Sistemi StoTherm Vario duhet të realizohet me shtresat si në vijim:
▪ Ngjitës | StoLevell Uni
▪ Termoizolim | Austrotherm EPS AF - t=10cm
▪ Rrjetë Armimi | Sto-Glasfasergewebe
▪ Dy shtresa masë armuese | StoLevell Uni
▪ Lyerja bazë | StoPutzgrund Nature
▪ Llaç struktural organik | Stoispolit Kratz K 2.0 mm
▪ Ngjyrë vetpastruese | StoLotusan
Në çmim duhet të përfshihen trajtimi adekuat sipas projektit e te gjitha pjeseve horizontale dhe vertikale duke perfshire të gjitha elementet tjera të nevojshme si profilet bazë, profilet këndore me rrjetë, profilet  e PVC -së me pikore, kunjat përforcues të plastikës, rondelat termoizoluese, listellat dilatuese (anputzleiste) për dritare dhe dyer, shiritat ekspandues hidroizolues, profilet fleksibile për fugat e diletimit në fasadë, mbajtësit konzollë për dritare dhe materiale tjera sipas udhëzimeve të prodhuesit të sistemit termoizolues. </t>
  </si>
  <si>
    <r>
      <t xml:space="preserve">Furnizimi me material dhe punimi i cokllës dekorative nga prodhimet e kompanisë Sto ose sistem tjetër të ngjashëm të prodhuesve tjerë. Coklla termoizoluese duhet të realizohet me shtresat si në vijim:
▪ Lyerja bazë | StoPrep Contact
▪ Ngjitës - masë hidroizoluese | StoFlexyl
▪ Rrjetë Armimi - Sto-Glasfasergewebe
▪ Dy shtresa masë armuese |  StoFlexyl
▪ Lyerja bazë | StoPutzgrund Nature
▪ Llaç dekorativ shumëngjyrësh | StoSuperlit K 2.0 mm
Coklla duhet të realizohet nga kuota - 15.0 deri në kuotën -0.45 ose deri në 10 cm thellësi nën nivelin e trotoarit të përfunduar për të shmangur ekspozimin nga uljet e mundshme të trotoarit. 
Në çmim duhet të përfshihen të gjitha elementet tjera të nevojshme si profilet bazë, profilet këndore me rrjetë, profilet  e PVC -së me pikore, kunjat përforcues të plastikës, rondelat termoizoluese, shiritat ekspandues hidroizolues, profilet fleksibile për fugat e diletimit në fasadë, dhe materiale tjera sipas udhëzimeve të prodhuesit të sistemit termoizolues. 
</t>
    </r>
    <r>
      <rPr>
        <b/>
        <sz val="10"/>
        <rFont val="Century Gothic"/>
        <family val="2"/>
      </rPr>
      <t>Vërejtje:</t>
    </r>
    <r>
      <rPr>
        <sz val="10"/>
        <rFont val="Century Gothic"/>
        <family val="2"/>
      </rPr>
      <t xml:space="preserve"> Shtresa termoizoluese është e përfshirë te punët termoizoluese si pjesë e një tërësie më të madhe. </t>
    </r>
  </si>
  <si>
    <t>1.13.03</t>
  </si>
  <si>
    <t>Furnizimi dhe montimi i pikoreve nga alumini si tipi Gutmann Fensterbank GS 40. Gjerësia e pikores duhet të jetë së paku 15 dhe është në varësi të trashësisë së shtresës termoizoluese ashtu që pikorja të jetë së paku 3 cm larg nga fasada.
Materiali: Alumin i plastifikuar
Ngjyra: E hirtë - RAL 7016 Matt
Në çmim të përfshihet edhe goma izoluese vetngjitëse EPDM UD40-25 për mbyllje të fugës mes pikores dhe profilit të dritares.</t>
  </si>
  <si>
    <t>1.14</t>
  </si>
  <si>
    <t>PUNËT E KULMIT DHE LLAMARINËS</t>
  </si>
  <si>
    <t>1.14.01</t>
  </si>
  <si>
    <t>Furnizimi dhe punimi i konstruksionit bartës dhe mbulesës së kulmit duke përfshirë trarët e kurorave, mbajtësit kryesor në nivele të ndryshme, brinjët (mahitë), dyshemenë e punuar nga lesh guri 10cm 80kg/m3, listellat dhe kontralistellat, membrana difuzive, mbulesën nga sendwich panel 8cm, ulluqet vertikale dhe horizontale, pikoret e mureve. Në çmim të përfshihen të gjitha mjetet lidhëse si gozhda, vida dhe mjetet tjera të nevojshme.</t>
  </si>
  <si>
    <t>Trarë druri me dimensione të plota 10x12 cm për trarët e kurorës, nënkonstruksionin bartës dhe brinjët.</t>
  </si>
  <si>
    <t xml:space="preserve">Trateza Druri 8x5 cm në çdo 100 cm </t>
  </si>
  <si>
    <t>Furnizimi dhe montimi I sandwich panelit t=8cm me mbushje poliruetani ne gjithë siperfaqen e pjerrtesisë se kulmit sipas udhezimeve te prodhuesit me te gjitha aksesoret e nevojshem</t>
  </si>
  <si>
    <t>1.14.02</t>
  </si>
  <si>
    <t>Furnizimi me material dhe punimi i elementeve të ndryshme nga llamarina e rrafshët e plastifikuar me trashësi 0.6 mm, për finalizimin e mbulesës së kulmit me të gjitha elementet e nevojshme për sigurimin e padepërtueshmërisë së ujit si profile këndore, pikore, olluqe horizontale dhe vertikale etj.</t>
  </si>
  <si>
    <t xml:space="preserve">Ulluqe vertikale Ø100 mm për kulmin e punuar nga llamarina e rrafshët e plastifikuar me trashësi 0.6 mm me ngjyrë të hirtë duke përshirë pjesët fazonike (kthesat) si dhe mbajtësit dhe elementet e nevojshme për fiksim. </t>
  </si>
  <si>
    <t>Ulluqe horizontale nga llamarina e rrafshët e plastifikuar, me prerje tërthore gjysëm harkore me diametër Ø150 mm në të katër anët e kulmit.
Në çmim të përfshihet montimi me të gjithë mbajtësit e vendosur në distancë sipas standardeve si dhe kapakët skajor.</t>
  </si>
  <si>
    <t xml:space="preserve">Pikore skajore në formë të shkronjës "L" e punuar nga llamarina e rrafshët e plastifikuar me trashësi 0.6 mm e montuar përgjatë skajeve të dyshemesë së dërrasave. Gjerësia e shpalosur 30cm. </t>
  </si>
  <si>
    <t>Profile këndore nga llamarina e rrafshët e plastifikuar, e profiluar në formë  "L" min.20+20 cm për të gjitha pikëtakimet/fugat e mbulesës së kulmit me muret vertikale. Skajet e elementit duhet të jenë të paluara dyfish për së paku 3 cm. Këndoret të përdoren për mbylljen e fugave/hapjeve në mes të mureve dhe mbulesës nga tjegullat. Gjerësia e shpalosur e llamarinës për këndore 50 cm.
Në çmim të përfshihen të gjitha mjetet lidhëse, dhe tipllat për ankerim në mur në distancë rreth 50 cm me vida, fileta dhe goma izoluese për sigurimin e vrimave, si dhe izolimi i vijave kontaktuese me silikon rezistent ndaj ndryshimeve të temperaturës/për aplikim në eksterier.</t>
  </si>
  <si>
    <t>Veshja vertikale/anësore e strehëve me llamarinë të rrafshët të plastifikuar me trashësi 0.6 mm.</t>
  </si>
  <si>
    <t>Pikore të mureve të kallkanit të profiluara nga llamarina e rrafshët e plastifikuar duke përfshirë mbajtësit e fshehur nga shiritat e zinkuar metalik me trashësi 2 mm.
Mbajtësit e fshehur të montohen mbi cerklazhet e betonarmesë me anë të 2 anker bulonave në çdo 33.3 cm (3 copë/m'). Pikoret duhet të jenë me gjerësi deri rreth 50 cm, dhe duhet të dalin jashtë sipërfaqeve të murit për së paku nga 3 cm në të dy anët ndërsa në anën e poshtme lëshohen së paku nga 5 cm. Gjerësia e shpalosur e llamarinës për pikore 70 cm.
Vërejtje: Nuk guxon të shpime e as të shihen mjetet lidhëse në sipërfaqet e jashtme të pikores.</t>
  </si>
  <si>
    <t>1.15</t>
  </si>
  <si>
    <t>PUNËT E NDRYSHME</t>
  </si>
  <si>
    <t>1.15.02</t>
  </si>
  <si>
    <t>Furnizimi me material dhe kufizimi i shtigjeve rreth objektit dhe platove para hyrjeve kryesore  me gurë skajorë nga betoni i presuar me vibrim, me dimensione 8x20x100 cm dhe ngjyrë natyrale të betonit duke përfshirë edhe punimin e bazamentit me beton. Gurët skajor duhet të plotësojnë kushtet e qëndrueshmërisë ndaj ngricave, rezistencës ndaj shtypjes dhe lakimit, qëndrueshmërinë ndaj ndikimit të kripërave për shkrirjen e akujve, të kenë stabilitet forme dhe të dimensioneve, të mos thithin ujin dhe veti tjera sipas standardit BS EN 1338:2000 në lidhje me elementet nga betoni i ngjeshur.</t>
  </si>
  <si>
    <t>1.15.03</t>
  </si>
  <si>
    <t>Furnizimi me material dhe rregullimi i pjesëve të parapara për gjelbrim duke përfshirë nivelizimin e dheut të  ngjeshur, modelimin e terrenit, rikthimin e dheut të deponuar më parë, plehërimin, rrafshimin e sipërfaqes, mbjelljen me bar, deri në përgaditjen për mbjellje të luleve, shkurreve dekorative dhe drunjve të llojeve të ndryshme.</t>
  </si>
  <si>
    <t>1.15.04</t>
  </si>
  <si>
    <t>Pastrimi i tërësishëm i objektit duke përfshirë pastrimin e pluhurit, pastrimin e dritareve, dyerve, dyshemeve dhe nyjeve sanitare me mjete higjienike dhe dezinfektuese nga brenda dhe jashtë duke përfshirë edhe pastrimin e parterit dhe përgaditja për pranim-dorëzim të objektit.</t>
  </si>
  <si>
    <t>1.16.08</t>
  </si>
  <si>
    <t>1.16.09</t>
  </si>
  <si>
    <t>1.15.05</t>
  </si>
  <si>
    <t>Furnizimi dhe montimi i shkalleve montazhe me dimensione 140x80cm ne hapesiren e korridorit te nyjeve sanitare, per qasjen me te lehte ne hapesirat e kulmit, per intervenim gjate nevojave te ndryshme.</t>
  </si>
  <si>
    <t>cope</t>
  </si>
  <si>
    <t>1.15.06</t>
  </si>
  <si>
    <t>Furnizimi dhe montimi I perdeve shiritore në dhomat e mësimit dhe laborator deri në nivelin e radiatorit.</t>
  </si>
  <si>
    <t>1.15.07</t>
  </si>
  <si>
    <t>Te behet furnizimi me material dhe montimi I ashensorit elektrik konfirm ligjit Nr.09/2012 "                                                        Ashensorët duhet të punohen konform:
• Ligji nr. 09/2012 “ për ashensorët dhe komponentët e tyre
të sigurisë” – MTI
• Direktiva evropiane 95/16 EC.
• Standardi evropian EN81-1-2 mbi rregullat e sigurisë për
konstruksione dhe instalime të ashensorëve.
• Ligji nr.2003/19 Per siguri ne punë, mbrojtje të shëndetit
të punësuarve dhe ambientit të punës.
• Rregullorja nr. 2004/01 për masat higjieno teknike dhe të
sigurisë në punë.
• Rregullorja mbi normat e ashensoeve me ngasje elektrike
për bartje vertikale të udhëtarëve dhe peshave.
• Standardet Evropiane EN për instalimet elektrike.
• Standardet ISO.
• EN 81-80 Masat teknike për mbrojtje kundër zjarrit dhe
fatkeqsive tjera.
• Rregullat teknike për realizimin e e instalimeve
elektroenergjetike në objekte (ndërtesa).
• Rregullat teknike mbi rrufepritësit.
Rregullore nr (MTI) nr. 03/2017 për sigurinë e
ashensorëve.</t>
  </si>
  <si>
    <t xml:space="preserve">Normat e aplikuara     EN 81-20/50                                                                                                                                                         Tipi i ashensorit              		Elektrikë                                                                                                                                                       Dhoma e makinerisë   MRL
Dimensionet e pusores  2050 x 1850 mm
Gropa                              1050 mm                                                                                                                                                     Lartesia e katit te fundit  4000mm
Dimensionet e dyerëve		  900 x 2000 mm
Tipi i dyerëve		                   Inoks
Dimensionet e kabines:   1550x1100x2150mm                                                                                                                                     Muret e kabines:            Inox                                                                                                                                                                    Ndriçimi:                           LED me Spote
Kapaciteti bartës		           8persona / 630 kg
Shpejtësia		                        1.0 m/s
Numri i ndaljeve                    		2 ( P+1)                                                                                                                                                                  Numri i hyrjeve te kabines   2                                                                                                                                                             Dyshemeja e ashensorit:  Linelium i zi                                                                                                                                       Vendndodhja e ormanit elektrik: Katin e fundit prane deres                                                                                                            Tabloja e jashtme/brendshme: Inox me kod te verberve                                                                                                                                     Vendosja e thirrjeve te jashtme: Ne ram te deres                                                                                                                                               Evakuimi automatik:   PO                                                                                                                                                                        Elektronika: Prodhues Schneider apo te ngjajshme.                                                                                                                                             </t>
  </si>
  <si>
    <t>Komplet</t>
  </si>
  <si>
    <t>REKAPITULLIM</t>
  </si>
  <si>
    <t>1.06</t>
  </si>
  <si>
    <t>1.07</t>
  </si>
  <si>
    <t>1.08</t>
  </si>
  <si>
    <t>1.09</t>
  </si>
  <si>
    <t>1.10</t>
  </si>
  <si>
    <t>GJITHSEJT</t>
  </si>
  <si>
    <t>2. PUNËT E UJESJELLESIT DHE KANALIZIMIT</t>
  </si>
  <si>
    <t xml:space="preserve">Në çmim njësi duhet të parashihet blerja, furnizimi, punimi/montimi i çdo materiali me pozicionim sipas projektit dhe  testimi i materialeve para lëshuarës ne pune. Sistemimi i materialeve, pastrimi i punishtes nga mbeturinat gjatë dhe pas kryerjes se punimeve.                                                                       Për te gjitha materialet dhe produkte ndërtimore qe përdoren, paraprakisht te ofrohen certifikatat mbi kualitetin e tyre te cekura edhe ne pozicion.                                                                                                            Materialet dhe produkte ndërtimore si dhënë ne pozicion nuk duhet te ndryshohen apo zëvendësohen pa aprovim nga projektuesi. </t>
  </si>
  <si>
    <t>Pos</t>
  </si>
  <si>
    <t xml:space="preserve">Përshkrimi </t>
  </si>
  <si>
    <t>Njesia</t>
  </si>
  <si>
    <t>Sasia</t>
  </si>
  <si>
    <t>€ /Njësi</t>
  </si>
  <si>
    <t>€ /Total</t>
  </si>
  <si>
    <t>A</t>
  </si>
  <si>
    <t>PUNET E UJESJELLESIT</t>
  </si>
  <si>
    <t>A-1</t>
  </si>
  <si>
    <t>Ujësjellësi i brendshëm</t>
  </si>
  <si>
    <t>Furnizimi, transporti dhe montimi i tubave të ujësjellësit nga materiali PPR (Polypropylen me fibra te xhamit), PE (Politelen) PE-X DIN 8077-78 EN ISO 1587 ne shtypje deri në 10bar. Në llogari të merren të gjitha pjesët fazonike, shtangueset (përforcueset për mure dhe tavane),  lidhëse te ndryshme, gjysme lidhëset "T" lidhëse, kthesa 90º, “nipell, nipell i dyfishtë”, reduktues, ventil, ventil me muf, ventil me holender etj. Tubat duhet te jene sipas standardit ISO 9001:2000 standardeve duke përfshirë edhe pjesët fazonike. Llogariten ne metër gjatësi.</t>
  </si>
  <si>
    <t>Ø50x4.4mm</t>
  </si>
  <si>
    <t>m'</t>
  </si>
  <si>
    <t>Ø20x3.5mm (uji i ftohtë)</t>
  </si>
  <si>
    <t>Ø16mm (uji i ftohtë)</t>
  </si>
  <si>
    <t>Ø16mm (uji i nxehtë)</t>
  </si>
  <si>
    <r>
      <t>Furnizimi dhe montimi i kutive shpërndarëse nga Plastika (vendosen n</t>
    </r>
    <r>
      <rPr>
        <sz val="10"/>
        <rFont val="Arial"/>
        <family val="2"/>
      </rPr>
      <t>ë</t>
    </r>
    <r>
      <rPr>
        <sz val="10"/>
        <rFont val="Gill Sans MT"/>
        <family val="2"/>
      </rPr>
      <t xml:space="preserve"> mur</t>
    </r>
    <r>
      <rPr>
        <sz val="10"/>
        <rFont val="Arial"/>
        <family val="2"/>
      </rPr>
      <t>ë</t>
    </r>
    <r>
      <rPr>
        <sz val="10"/>
        <rFont val="Gill Sans MT"/>
        <family val="2"/>
      </rPr>
      <t xml:space="preserve"> dhe prej aty gypat shp</t>
    </r>
    <r>
      <rPr>
        <sz val="10"/>
        <rFont val="Arial"/>
        <family val="2"/>
      </rPr>
      <t>ë</t>
    </r>
    <r>
      <rPr>
        <sz val="10"/>
        <rFont val="Gill Sans MT"/>
        <family val="2"/>
      </rPr>
      <t>rndahen deri tek nj</t>
    </r>
    <r>
      <rPr>
        <sz val="10"/>
        <rFont val="Arial"/>
        <family val="2"/>
      </rPr>
      <t>ë</t>
    </r>
    <r>
      <rPr>
        <sz val="10"/>
        <rFont val="Gill Sans MT"/>
        <family val="2"/>
      </rPr>
      <t xml:space="preserve">sia konsumuese të vendosen në lartësi prej 10-30cm); dim=LxHxB; 60x40x11cm. me te gjitha elementet percjellëse.                      Llogarite ne cope.                                                         </t>
    </r>
  </si>
  <si>
    <t>Furnizimi  transporti dhe montimi i vrimave te kolektoreve 3/4 me dalje 1/2".</t>
  </si>
  <si>
    <t>Furnizimi dhe montimi i lidhesave per Pex 16x2.0mm (24 x 19)</t>
  </si>
  <si>
    <t>Furnizimi dhe montimi i ventili sferik 3/4" me holender</t>
  </si>
  <si>
    <t xml:space="preserve">Furnizimi dhe montimi gjysemlidhese kendore  3/4"  </t>
  </si>
  <si>
    <t>Furnizimi dhe montimi i kokave perfundimtare plastike 105º me gjysemlidhesen per Pex 16 x 2.0 mm dhe llamarinen distancuese.</t>
  </si>
  <si>
    <t>Furnizimi dhe montimi i kokave perfundimtare plastike 105º me gjysemlidhesen per Pex 20 x 2.0 mm dhe llamarinen distancuese.</t>
  </si>
  <si>
    <t xml:space="preserve">Furnizimi dhe montimi D.nipell   Ø3/4 </t>
  </si>
  <si>
    <t xml:space="preserve">Furnizimi dhe montimi Kthesave  Ø3/4 </t>
  </si>
  <si>
    <t>Shirit dhe gozhda per perforcimin e gypave ne dysheme.</t>
  </si>
  <si>
    <t>Tapa mbyllese 3/4 Filet e mbrendeshme.</t>
  </si>
  <si>
    <t xml:space="preserve">Furnizimi dhe montimi i ventillit sferik me holenderDN 20 ne kaseten kryesore. Llogaritet ne cope.  </t>
  </si>
  <si>
    <r>
      <t xml:space="preserve">Furnizimi dhe montimi i manometrit me rregullues te shtypjes </t>
    </r>
    <r>
      <rPr>
        <sz val="10"/>
        <rFont val="Calibri"/>
        <family val="2"/>
      </rPr>
      <t>Ø20</t>
    </r>
    <r>
      <rPr>
        <sz val="10"/>
        <rFont val="Gill Sans MT"/>
        <family val="2"/>
      </rPr>
      <t>mm. Llogaritet ne cope.</t>
    </r>
  </si>
  <si>
    <t xml:space="preserve">Furnizimi dhe montimi i Bojlerit 80 L me te gjitha pjeset fazonike </t>
  </si>
  <si>
    <t>Total poz. A-1</t>
  </si>
  <si>
    <t>A-2</t>
  </si>
  <si>
    <t>Ujësjellësi i jashtëm</t>
  </si>
  <si>
    <t>Gërmimi i dheut për hapjen e kanalit te rrjetit te ujesjellesit, nivelimi i kanalit pas gërmimit, vendosja e shiritit sinjalizues, mbulimi i kanalit me dheun e gërmuar me ngjeshja ne çdo 25cm, gërmimi te behet me thellësi ÷140cm sipas terrenit për vendosjen e gypave, ne llogari/çmmi te perfshihet mbulimi i kanalit me dheun e gërmuar te lartësisë se mbetur ne shtresa prej 30cmme ngjeshje përkatëse. Dheu i tepërt te barte ne dopninë e parapare nga investitori.
Llogarite ne metër kub.</t>
  </si>
  <si>
    <r>
      <t>m</t>
    </r>
    <r>
      <rPr>
        <vertAlign val="superscript"/>
        <sz val="10"/>
        <rFont val="Gill Sans MT"/>
        <family val="2"/>
      </rPr>
      <t>3</t>
    </r>
  </si>
  <si>
    <t>Furnizimi dhe vendosja e rërës nen gyp t=10cm, mbi gypin dhe rreth gypit t=25cm. Llogarite ne metër kub.</t>
  </si>
  <si>
    <t>Testimi i rrjetit para dhe pas mbushjes së kanalit.</t>
  </si>
  <si>
    <t>Hapja e vrimave në mure sipas projektit dhe izolimi i tyre.</t>
  </si>
  <si>
    <t>Furnizimi me material dhe punimi i pusetës se ujëmatesit nga beton i armuar me rrjete Ø10mm çdo 15cm me dim. 150x150, me trashësi te bazamentit d-15cm, muret dhe pllakës se mbulese d=10cm. Ne çmim te llogariten pjesët e fazonike (gjysme lidhëset, vavula Ø50 dhe 32mm, kthesa...), kapaku nga llamarina e çelikut t=0.5cm me dim LxB. 80x80cm, sigurimi i tije me mbyllje dhe te gjitha punët e nevojshëm për kompletmin e ketijë pozicioni.
Llogaritet ne cope.</t>
  </si>
  <si>
    <t xml:space="preserve">Furnizimi dhe montimi i ujëmatësit me fllanxhe dhe kunderfllanxhe, diktung dhe bulona (DN 50 ) </t>
  </si>
  <si>
    <t>Furnizimi dhe montimi i ventilit  (DN50 PN 10) me te gjitha pjeset fazonike.</t>
  </si>
  <si>
    <t>Provat hidraulike për rrjetën e ujësjellësit sipas llegullave teknike (testimi i rrjetës) dhe shperlarja, dezinfektimi i rrjetit te ujesjellesit te te brendeshem dhe jashtem sipas rregulloreve teknike.</t>
  </si>
  <si>
    <t>Total poz. A-3</t>
  </si>
  <si>
    <t>TOTAL PUNET E UJESJELLESIT</t>
  </si>
  <si>
    <t>B</t>
  </si>
  <si>
    <t xml:space="preserve">PUNET E HIDRANTEVE </t>
  </si>
  <si>
    <t>Të gjitha punimet per hidrant duhet të ekzekutohen sipas DIN 242, EN 671/ DIN 3221 dhe ato do të plotësojnë kërkesat e operatorit lokal të ujit dhe të zjarrfikësve.</t>
  </si>
  <si>
    <t>B-1</t>
  </si>
  <si>
    <t>Hidranti i jashtem</t>
  </si>
  <si>
    <t>Gërmimi i dheut për hapjen e kanalit te rrjetit dhe pusetave, nivelimi i kanalit pas gërmimit, vendosja e shiritit sinjalizues, mbulimi i kanalit me dheun e gërmuar me ngjeshja ne çdo 25cm, gërmimi te behet me thellësi ÷140cm sipas terrenit për vendosjen e gypave.
Llogarite ne metër kub.</t>
  </si>
  <si>
    <t>Furnizimi, vendosja dhe planifikimi rërës mbi dhe nën tuba në trashësi 15cm dhe rreth gypit.
Llogaritet ne metër kub te mbushur.</t>
  </si>
  <si>
    <t>Furnizimi dhe montimi i hidrantit të jashtem mbitoksor për shuarjen e zjarrit DN 80. Në çmim të llogariten të gjitha pjesët fazonike te hidrantit (koka, valvula, gjysemlidhese, gypi dhe te gjitha punët e nevojshëm për këtë pozicioni).</t>
  </si>
  <si>
    <t xml:space="preserve">Shqyrtimi i rrjetit te hidrantit te jashtëm dhe te mbrendeshem me metodën punuese prej 50% me te madhe se presioni punues i përvetësuar.          </t>
  </si>
  <si>
    <t>Furnizimi dhe montimi i gypave "HDPE" te rrjetit te jashtëm te hidrantit Ø50mm.
Llogarite ne metër gjatësi.</t>
  </si>
  <si>
    <t>m</t>
  </si>
  <si>
    <t>Total poz.  B-2</t>
  </si>
  <si>
    <t xml:space="preserve">TOTAL PUNET E HIDRANTEVE </t>
  </si>
  <si>
    <t>C</t>
  </si>
  <si>
    <t>PUNET E KANALIZIMIT FEKAL</t>
  </si>
  <si>
    <t>C-I</t>
  </si>
  <si>
    <t>Kanalizimi i brendshëm</t>
  </si>
  <si>
    <t>Furnizimi, transporti dhe montimi i gypave të Geberit sipas standardit DIN 1432-EN11967-4a me te gjitha pjesët fazonike -lidhësat të montuar në ndërtesë dhe kanal te kanalizimit. Në çmim te llogaritet edhe përforcimi i gypave pjesët lidhëse (fazonike) sipas detajeve. Llogarite për metër gjatësi.</t>
  </si>
  <si>
    <t>Ø110mm</t>
  </si>
  <si>
    <t>Ø75mm</t>
  </si>
  <si>
    <t>Ø50mm</t>
  </si>
  <si>
    <r>
      <t xml:space="preserve">Kthesa Ø110mm, </t>
    </r>
    <r>
      <rPr>
        <sz val="10"/>
        <rFont val="Gill Sans MT"/>
        <family val="2"/>
        <charset val="238"/>
      </rPr>
      <t>&lt;</t>
    </r>
    <r>
      <rPr>
        <sz val="10"/>
        <rFont val="Gill Sans MT"/>
        <family val="2"/>
      </rPr>
      <t>45</t>
    </r>
    <r>
      <rPr>
        <sz val="10"/>
        <rFont val="Calibri"/>
        <family val="2"/>
        <charset val="238"/>
      </rPr>
      <t>°</t>
    </r>
  </si>
  <si>
    <t>cop</t>
  </si>
  <si>
    <r>
      <t xml:space="preserve">Kthesa Ø75mm, </t>
    </r>
    <r>
      <rPr>
        <sz val="10"/>
        <rFont val="Gill Sans MT"/>
        <family val="2"/>
        <charset val="238"/>
      </rPr>
      <t>&lt;</t>
    </r>
    <r>
      <rPr>
        <sz val="10"/>
        <rFont val="Gill Sans MT"/>
        <family val="2"/>
      </rPr>
      <t>45</t>
    </r>
    <r>
      <rPr>
        <sz val="10"/>
        <rFont val="Calibri"/>
        <family val="2"/>
        <charset val="238"/>
      </rPr>
      <t>°</t>
    </r>
  </si>
  <si>
    <r>
      <t xml:space="preserve">Kthesa Ø50mm, </t>
    </r>
    <r>
      <rPr>
        <sz val="10"/>
        <rFont val="Gill Sans MT"/>
        <family val="2"/>
        <charset val="238"/>
      </rPr>
      <t>&lt;</t>
    </r>
    <r>
      <rPr>
        <sz val="10"/>
        <rFont val="Gill Sans MT"/>
        <family val="2"/>
      </rPr>
      <t>45</t>
    </r>
    <r>
      <rPr>
        <sz val="10"/>
        <rFont val="Calibri"/>
        <family val="2"/>
        <charset val="238"/>
      </rPr>
      <t>°</t>
    </r>
  </si>
  <si>
    <r>
      <t xml:space="preserve">Y Ø110mm, </t>
    </r>
    <r>
      <rPr>
        <sz val="10"/>
        <rFont val="Gill Sans MT"/>
        <family val="2"/>
        <charset val="238"/>
      </rPr>
      <t>&lt;</t>
    </r>
    <r>
      <rPr>
        <sz val="10"/>
        <rFont val="Gill Sans MT"/>
        <family val="2"/>
      </rPr>
      <t>45</t>
    </r>
    <r>
      <rPr>
        <sz val="10"/>
        <rFont val="Calibri"/>
        <family val="2"/>
        <charset val="238"/>
      </rPr>
      <t>°</t>
    </r>
  </si>
  <si>
    <r>
      <t xml:space="preserve">Y Ø75mm, </t>
    </r>
    <r>
      <rPr>
        <sz val="10"/>
        <rFont val="Gill Sans MT"/>
        <family val="2"/>
        <charset val="238"/>
      </rPr>
      <t>&lt;</t>
    </r>
    <r>
      <rPr>
        <sz val="10"/>
        <rFont val="Gill Sans MT"/>
        <family val="2"/>
      </rPr>
      <t>45</t>
    </r>
    <r>
      <rPr>
        <sz val="10"/>
        <rFont val="Calibri"/>
        <family val="2"/>
        <charset val="238"/>
      </rPr>
      <t>°</t>
    </r>
  </si>
  <si>
    <r>
      <t xml:space="preserve">Y Ø110/75mm, </t>
    </r>
    <r>
      <rPr>
        <sz val="10"/>
        <rFont val="Gill Sans MT"/>
        <family val="2"/>
        <charset val="238"/>
      </rPr>
      <t>&lt;</t>
    </r>
    <r>
      <rPr>
        <sz val="10"/>
        <rFont val="Gill Sans MT"/>
        <family val="2"/>
      </rPr>
      <t>45</t>
    </r>
    <r>
      <rPr>
        <sz val="10"/>
        <rFont val="Calibri"/>
        <family val="2"/>
        <charset val="238"/>
      </rPr>
      <t>°</t>
    </r>
  </si>
  <si>
    <r>
      <t xml:space="preserve">Y Ø75/50mm, </t>
    </r>
    <r>
      <rPr>
        <sz val="10"/>
        <rFont val="Gill Sans MT"/>
        <family val="2"/>
        <charset val="238"/>
      </rPr>
      <t>&lt;</t>
    </r>
    <r>
      <rPr>
        <sz val="10"/>
        <rFont val="Gill Sans MT"/>
        <family val="2"/>
      </rPr>
      <t>45</t>
    </r>
    <r>
      <rPr>
        <sz val="10"/>
        <rFont val="Calibri"/>
        <family val="2"/>
        <charset val="238"/>
      </rPr>
      <t>°</t>
    </r>
  </si>
  <si>
    <t>Redukus Ø110/75mm</t>
  </si>
  <si>
    <t>Redukus Ø75/50mm</t>
  </si>
  <si>
    <t>Ujëmbledhsa Ø75mm</t>
  </si>
  <si>
    <t xml:space="preserve">Furnizimi dhe montimi i kokave ventiluese Ø110mm, te cilat vendosen ne mure si  dhe paisja me rryme  . Llogaritet ne cope. </t>
  </si>
  <si>
    <t>Furnizimi dhe montimi i ujembledhesve Ø50mm</t>
  </si>
  <si>
    <t>Furnizimi dhe montimi i revizionusit (pjesa kontrolluese) në vertikalet e gypave të kanalizimit.</t>
  </si>
  <si>
    <t>Total poz C-1</t>
  </si>
  <si>
    <t>C-2</t>
  </si>
  <si>
    <t>Kanalizimi i jashtëm</t>
  </si>
  <si>
    <t>Gërmimi i dheut për hapjen e kanalit dhe pusetave, nivelimi i kanalit pas gërmimit, mbulimi i kanalit me dheun e gërmuar me ngjeshja ne çdo 30cm, gërmimi te behet me thellësi sipas terrenit për ramje te gravitetit. Ne çmimi te llogaritet vendosja e pahive siguruese kur kanali kalon thellësinë 140cm, matjet e gjeodezike/ nivelet sipas terrenit ekzistues dhe kyçjes ne ndertës/rrjet, largimi i ujerave nëntokësore sipas nevojës. Mbulimi i kanalit me dheun e gërmuar te lartësisë se mbetur ne shtresa prej 30cmme ngjeshje përkatëse. Dheu i tepërt te barte ne dopninë e parapare nga investitori.
Llogarite ne metër kub.</t>
  </si>
  <si>
    <t xml:space="preserve">Furnizimi, vendosja dhe planifikimi rërës mbi dhe nën tuba në trashësi min. 30cm dhe rreth gypit.
Llogaritet ne metër kub te mbushur.             </t>
  </si>
  <si>
    <t>Testimi i rrjetit para dhe pas mbulimit të kanalit.</t>
  </si>
  <si>
    <t>Hapja e vrimave në mure sipas projektit</t>
  </si>
  <si>
    <r>
      <t xml:space="preserve">Furnizimi, transporti, montimi dhe punimi i pusetave </t>
    </r>
    <r>
      <rPr>
        <b/>
        <sz val="10"/>
        <rFont val="Gill Sans MT"/>
        <family val="2"/>
      </rPr>
      <t>Ø800</t>
    </r>
    <r>
      <rPr>
        <sz val="10"/>
        <rFont val="Gill Sans MT"/>
        <family val="2"/>
      </rPr>
      <t xml:space="preserve">mm me elemente te gatshme nga betoni MB-40, pjesa konike e pusetës te përforcohet me beton. Në çmim të llogariten pjesët konike si dhe punimi i kinetës me beton (sipas detalit në projekt) me thellësi sipas niveleve nga terreni, shkallet metalike Ø22mm, kapaku dhe unaza nga materiali Kompozit B125 me aftësi mbajtëse Q=60T dhe te gjitha pune e nevojshme për këtë pozicion.
Llogarite ne cope.        </t>
    </r>
  </si>
  <si>
    <t xml:space="preserve">Furnizimi, transporti i dhe punimi i konusav  te parafabrikuara nga betoni MB-40 me diamter Ø1000/600mm, </t>
  </si>
  <si>
    <t>Furnizimi, transporti i dhe montimi i gypit HDPE  te brinjezuar SN8 kualitetit te larte. Ne çmim te llogaritet edhe fazoneria komplet. Llogaritet ne meter gjatesi.</t>
  </si>
  <si>
    <t>Ø125mm</t>
  </si>
  <si>
    <t>Kyqja në rrjetin kryesor të kanalizimit.</t>
  </si>
  <si>
    <t>Total poz C-2</t>
  </si>
  <si>
    <t>C-1</t>
  </si>
  <si>
    <t>TOTAL PUNET E  KANALIZMIT FEKAL</t>
  </si>
  <si>
    <t>D</t>
  </si>
  <si>
    <r>
      <t>PUNET E SANITARIS</t>
    </r>
    <r>
      <rPr>
        <b/>
        <sz val="10"/>
        <rFont val="Arial"/>
        <family val="2"/>
      </rPr>
      <t>Ë</t>
    </r>
  </si>
  <si>
    <t>Te gjitha pajisjet e sanitarisë duhet te jenë të kompletuara me aksesorë, gypa, gomina, lidhëse, kthesa, furnizimin me energji elektrike (sipas nevojës), kapakët dhe te gjitha elementet e nevojshme qe pozicioni te jete i kompletuar/ funksional. Te gjitha pajisjet e sanitarsisë duhet te jenë me certifikate te kualiteti sipas TE-EN ISO 9001:2000 dhe te punohen sipas udhëzimeve nga prodhues te certifikuar, gjithashtu tu bashkëngjiten certifikate/ flete garancioni minimum 2 vite.</t>
  </si>
  <si>
    <t xml:space="preserve">Furnizimi, transporti dhe montimi i Durëlarësve nga porcelani i klasa e parë me dim. 55x45cm te varur ne mure per persona standard-te rritur. Ne çmimi te llogarite, sifoni nga inoksi, aksesoret, pjesët lidhëse komplet, montimi i pasqyrës 15cm mbi durëlarës, lartësia e pasqyrës 70cm dhe te gjitha punët e nevojshme për këtë pozicion. 
Llogaria behet për cope.        </t>
  </si>
  <si>
    <t xml:space="preserve">Furnizimi, transporti dhe montimi i Rubinetave (krojeve) mekanike për ujë te ftohtë dhe te nxehte nga kromi klasa e parë. Ne çmimi te llogariten aksesoret, pjesët lidhëse komplet dhe te gjitha punët e nevojshme për këtë pozicion. 
Llogaria behet për cope.      </t>
  </si>
  <si>
    <t xml:space="preserve">Furnizimi, transporti dhe montimi i Durëlarësve nga porcelani i klasa e parë me dim. 80x45cm te varur ne mure per persona me nevoja te veqanta. Ne çmimi te llogarite, sifoni nga inoksi, aksesoret, pjesët lidhëse komplet, montimi i pasqyrës 15cm mbi durëlarës, lartësia e pasqyrës 70cm dhe te gjitha punët e nevojshme për këtë pozicion. 
Llogaria behet për cope.        </t>
  </si>
  <si>
    <t xml:space="preserve">Furnizimi, transporti dhe montimi i WC-ve guacave se bashku me rezervuarin e ujit  te montuar ne gaucë dhe kroin për pastrim, gauca nga porcelani klasa e pare,Geberit dimensionet standarde per persona te rritur. Ne çmimi te llogariten, rubineta e ujit për pastrim, EK vetilat, pjesët lidhëse komplet dhe te gjitha punët e nevojshme për kompletimin e këtij pozicioni.
Llogaria behet për cope.          </t>
  </si>
  <si>
    <t xml:space="preserve">Furnizimi, transporti dhe montimi i WC-ve guacave se bashku me rezervuarin e ujit  te montuar ne gaucë dhe kroin për pastrim, gauca nga porcelani klasa e pare,Geberit dimensionet standarde per persona me nevoja të veqanta. Ne çmimi te llogariten, rubineta e ujit për pastrim, EK vetilat, pjesët lidhëse komplet dhe te gjitha punët e nevojshme për kompletimin e këtij pozicioni.
Llogaria behet për cope.          </t>
  </si>
  <si>
    <t xml:space="preserve">Furnizimi, transporti dhe montimi i Pasqyreve të murit. Ne çmim te llogariten te gjitha punët e nevojshme për kompletimin e këtij pozicioni.
Llogaria behet për cope.          </t>
  </si>
  <si>
    <t>Furnizimi, transporti dhe montimi i Mbajtësve të letrave higjenike. Ne çmimi te llogariten, pjesët lidhëse komplet dhe te gjitha punët e nevojshme për kompletimin e këtij pozicioni.</t>
  </si>
  <si>
    <t xml:space="preserve">Llogaria behet për cope.  </t>
  </si>
  <si>
    <t>E</t>
  </si>
  <si>
    <t>PUNIMET E KANALIZIMIT ATMOSFERIK</t>
  </si>
  <si>
    <t xml:space="preserve">Gërmimi i dheut për hapjen e kanalit dhe pusetave, nivelimi i kanalit pas gërmimit, mbulimi i kanalit me dheun e gërmuar me ngjeshja ne çdo 30cm, gërmimi te behet me thellësi sipas terrenit për ramje te gravitetit. Ne çmimi te llogaritet vendosja e pahive siguruese kur kanali kalon thellësinë 140cm, matjet gjeodezike/ nivelet sipas terrenit ekzistues dhe te gjitha punët e nevojshëm për këtë pozicion. Mbulimi i kanalit me dheun e gërmuar te lartësisë se mbetur ne shtresa prej 30cm me ngjeshje përkatëse. Dheu i tepërt te barte ne dopninë e parapare nga investitori.
Llogarite ne metër kub.
</t>
  </si>
  <si>
    <t xml:space="preserve">Furnizimi, vendosja dhe planifikimi i rërës mbi dhe nen gyp në trashësi 15 cm, mbi gypin dhe rreth gypit t=20cm.
Llogaritet ne metër kub.
</t>
  </si>
  <si>
    <r>
      <t xml:space="preserve">Furnizimi, transporti, montimi dhe punimi i pusetave me elemente te gatshme </t>
    </r>
    <r>
      <rPr>
        <b/>
        <sz val="10"/>
        <rFont val="Gill Sans MT"/>
        <family val="2"/>
      </rPr>
      <t>Ø800</t>
    </r>
    <r>
      <rPr>
        <sz val="10"/>
        <rFont val="Gill Sans MT"/>
        <family val="2"/>
      </rPr>
      <t xml:space="preserve">mm nga betoni MB-40, pjesa konike e pusetës te përforcohet me beton. Në çmim të llogariten pjesët konike si dhe punimi i kinetës me beton (sipas detalit në projekt), kapaku dhe unaza nga materiali Kompozit B125 me aftësi mbajtëse Q=60T dhe te gjitha pune e nevojshme për këtë pozicion.
Llogarite ne cope. Thellsia sipas projektit          </t>
    </r>
  </si>
  <si>
    <t xml:space="preserve">Furnizimi, transporti i dhe punimi i konusav  te parafabrikuara nga betoni MB-40 me diamter Ø800/600mm, </t>
  </si>
  <si>
    <t xml:space="preserve">Furnizimi, transporti, montimi dhe punimi i grilave ujëmbledhëse me elemente te gatshme Ø600 nga betoni MB-40. Në çmim të llogariten pjesët konike si dhe punimi i kinetës me beton me ramje te caktuar, kapaku Grilë (dim. 45x45cm) nga materiali Kompozit B125 dhe te gjitha pune e nevojshme për këtë pozicion.
Llogarite ne cope.             </t>
  </si>
  <si>
    <t>Testimi i rrjetit para dhe pas mbulimit të kanalit</t>
  </si>
  <si>
    <t>Furnizimi, transporti dhe montimi i gypave nga HDPE-ja te brinjëzuar SN8. Ne çmim te llogaritet edhe fazoneria komplet dhe te gjitha pune e nevojshme për këtë pozicion. Llogarite ne meter gjatesi.</t>
  </si>
  <si>
    <t>Ø160mm</t>
  </si>
  <si>
    <t>Total-E Atmosferiku</t>
  </si>
  <si>
    <t>F</t>
  </si>
  <si>
    <t xml:space="preserve">PUNIMET E DRENAZHIMIT </t>
  </si>
  <si>
    <t>Furnizimi, transporti dhe shtrirja e rërës h=15cm ne fund te kanalit mbi te cilën shtrihen gypat e drenazhës.</t>
  </si>
  <si>
    <t xml:space="preserve">Furnizimi, mbushja dhe vendosja e zhavorri lumit me granulometri 1-5cm. Vendoset ne thasë rrjete ne tërë perimetrin e objektit h=2.0m.           </t>
  </si>
  <si>
    <t xml:space="preserve">Furnizimi, transporti dhe punimi i rrjetit Drenazhës me  gypa te brinjezuar dhe perforuar (HDPE) sipas  projektit. Ne çmim te llogariten te gjitha elementet e nevojshme për montim dhe kompletimin e këtij pozicioni.
Llogarite ne metër gjatësi.  </t>
  </si>
  <si>
    <t xml:space="preserve"> Ø125mm</t>
  </si>
  <si>
    <r>
      <t xml:space="preserve">Furnizimi, transporti, montimi dhe punimi i pusetave </t>
    </r>
    <r>
      <rPr>
        <b/>
        <sz val="10"/>
        <rFont val="Gill Sans MT"/>
        <family val="2"/>
      </rPr>
      <t>Ø800</t>
    </r>
    <r>
      <rPr>
        <sz val="10"/>
        <rFont val="Gill Sans MT"/>
        <family val="2"/>
      </rPr>
      <t>mm me elemente te gatshme nga betoni MB-40,  pjesa konike e pusetës te përforcohet me beton. Në çmim të llogariten pjesët konike si dhe punimi i kinetës me beton, shkallet metalike Ø22mm, kapaku dhe unaza nga materiali Kompozit B125 me aftësi mbajtëse Q=60T dhe te gjitha pune e nevojshme për këtë pozicion.
Llogarite ne cope.Thellsia sipas projektit</t>
    </r>
  </si>
  <si>
    <t>Totali-F Drenazha</t>
  </si>
  <si>
    <t>REKAPITULIMI - PUNET E HIDROINSTALIMEVE</t>
  </si>
  <si>
    <t>REKAPITULIMI PUNËT E UJËSJELLËSIT DHE KANALIZIMIT</t>
  </si>
  <si>
    <t xml:space="preserve">PUNET E UJËSJELLESIT </t>
  </si>
  <si>
    <t>PUNET E SANITARISE</t>
  </si>
  <si>
    <t>PUNET E KANALIZIMIT ATMOSFERIK</t>
  </si>
  <si>
    <t>TOTAL UK:</t>
  </si>
  <si>
    <t>PUNËT E INSTALIMIT ELEKTRIK</t>
  </si>
  <si>
    <t>2.01</t>
  </si>
  <si>
    <t>TABELAT ENERGJETIKE SHPERNDARSE</t>
  </si>
  <si>
    <t>2.01.01</t>
  </si>
  <si>
    <t>Furnizimi dhe montimi i tabeles T-K Tabel 2x12M e murit - 24M të tensionit të ultë si  dhe lidhja e kthinës  të tensionit të ulët propozohet  achneider apo te ngjashme:</t>
  </si>
  <si>
    <t>Furnizimi dhe montimi me mbrojtje difernciale FID 40/0.03A, 4P</t>
  </si>
  <si>
    <t>Furnizimi dhe montimi i siguresave automatike 16A, 1P , C</t>
  </si>
  <si>
    <t>Furnizimi dhe montimi i siguresave automatike 20A, 3P , C</t>
  </si>
  <si>
    <t>Furnizimi dhe montimi i siguresave automatike 10A, 1P , C</t>
  </si>
  <si>
    <t>Materiali i imtë i paspecifikuar</t>
  </si>
  <si>
    <t>pl</t>
  </si>
  <si>
    <t>2.02</t>
  </si>
  <si>
    <t>INSTALIMET KABLLORE DHE KANALET</t>
  </si>
  <si>
    <t>2.02.01</t>
  </si>
  <si>
    <t>Furnzimi dhe montimi i gypit rixhid Ø20mm fleksibil me te gjihta kthesat dhe mbajtset, për shtrirjen e kabllos nga Ormani I shkolles se vjeter e deri ne T-K te aneksit.</t>
  </si>
  <si>
    <t>m`</t>
  </si>
  <si>
    <t>2.02.02</t>
  </si>
  <si>
    <t>Furnizimi dhe shtrirja e kabllos nga Ormani I shkolles se vjeter  deri te T-K te aneksit NYM-J 5x4mm² se bashku pjeset lidhese te kabllos.</t>
  </si>
  <si>
    <t>2.02.03</t>
  </si>
  <si>
    <t>Furnizimi dhe shtrirja e kabllos NYM-J 3x2.5mm²</t>
  </si>
  <si>
    <t>2.02.04</t>
  </si>
  <si>
    <t>Furnizimi dhe shtrirja e kabllos NYM-J 3x1.5mm²</t>
  </si>
  <si>
    <t>2.02.05</t>
  </si>
  <si>
    <t>Furnizimi dhe montimi i gypit te brinjezuar PVC Ø20mm.</t>
  </si>
  <si>
    <t>2.02.06</t>
  </si>
  <si>
    <t>Materiali imët lidhës i pa specifikuar .</t>
  </si>
  <si>
    <t>2.03</t>
  </si>
  <si>
    <t>NDRIÇIMI ELEKTRIK</t>
  </si>
  <si>
    <t>2.03.01</t>
  </si>
  <si>
    <t>Furnizimi dhe montimi i ndricuesit LED panel tip
LED PANEL CAPRI SLIM 60x60 40W</t>
  </si>
  <si>
    <t>2.03.02.</t>
  </si>
  <si>
    <t>Furnizimi dhe montimi I ndricues LED 10W, 720lm, Ø260mmx90mm, 4000K me bateri emergjente backup, 
model VT-12, SKU 817</t>
  </si>
  <si>
    <t>2.03.02</t>
  </si>
  <si>
    <t xml:space="preserve">Furnizimi dhe montimi I V-TAC 18 W  Dome Light Ø 320mmx100mm 4000K, 1400 lm , me bateri emergjente 
backup, Model VT-19, SKU 812.
</t>
  </si>
  <si>
    <t>Furnizimi dhe montimi i ndricues LED linear me tub led T8 2x18W/1800lm,</t>
  </si>
  <si>
    <t>2.03.03</t>
  </si>
  <si>
    <t xml:space="preserve">Furnizimi dhe montimi i ndricuesit emergjente
Rilux IP40 6W 1h </t>
  </si>
  <si>
    <t xml:space="preserve">Furnzimi dhe montimi i PIR Sensor i levizjes 10m(max) (&lt;22°C)
120° side view) x360° top view) 5-480 sec (adjustable) 1200W (220~230V/AC).
</t>
  </si>
  <si>
    <t>2.03.04</t>
  </si>
  <si>
    <t>2.04</t>
  </si>
  <si>
    <t>PRIZAT DHE NDËRPRERËSIT</t>
  </si>
  <si>
    <t>2.04.01</t>
  </si>
  <si>
    <t>Furnizimi dhe montimi i prizave monofazore për montim të mbrendshëm, 16A, së bashku me elementet përcjellëse, sistem modular tipi A.</t>
  </si>
  <si>
    <t>2.04.02</t>
  </si>
  <si>
    <t>Furnizimi dhe montimi i prizave monofazore për montim të mbrendshëm, 16A, së bashku me elementet përcjellëse , sistem modular, tipi C.</t>
  </si>
  <si>
    <t>2.04.03</t>
  </si>
  <si>
    <t>Furnizimi dhe montimi i prizave monofazore me mbulese për montim të mbrendshëm, Banjo, 16A, së bashku me elementet përcjellëse , sistem modular, tipi B.</t>
  </si>
  <si>
    <t>2.04.04</t>
  </si>
  <si>
    <t>Furnizimi dhe montimi i ndërprerësve të thjesht për montim të mbrendshëm,16A, së bashku me elementet përcjellëse sistem modular.</t>
  </si>
  <si>
    <t>2.04.05</t>
  </si>
  <si>
    <t>Furnzimi dhe montimi i nderpersit per boiler.</t>
  </si>
  <si>
    <t>2.04.06</t>
  </si>
  <si>
    <t>Materiali imët lidhës i pa specifikuar.</t>
  </si>
  <si>
    <t>2.05</t>
  </si>
  <si>
    <t>TOKËZIMI DHE RRUFEPRITËSI</t>
  </si>
  <si>
    <t>2.05.01</t>
  </si>
  <si>
    <t>Furnizimi dhe shtrirja shiritit FeZn 25x4mm ne toke nen themelin e objektit.</t>
  </si>
  <si>
    <t>2.05.02</t>
  </si>
  <si>
    <t>Furnizimi dhe shtrirja shiritit FeZn 20x3mm prej kutive matse e deri në kulem dhe shtrirja ne kulem.</t>
  </si>
  <si>
    <t>2.05.03</t>
  </si>
  <si>
    <t>Furnzimi dhe montimi i kutise matese .</t>
  </si>
  <si>
    <t>2.05.04</t>
  </si>
  <si>
    <t>Furnizimi dhe shtrirja FeZn 25x4mm nga tokezuesi i themelit per kycjet te masave metalike dhe KKM, bllokun energjetike, lift shtepizat.</t>
  </si>
  <si>
    <t>2.05.05</t>
  </si>
  <si>
    <t>Barazimi i potencialit me percues P/F 16mm2 , per
kycjen galvanike te ma save metalike, gypave te m 30
ujesjellesit, ngrohjes</t>
  </si>
  <si>
    <t>2.05.06</t>
  </si>
  <si>
    <t>Furnizimi dhe montimi i pranuesve të
rrufepritsit nga shiriti ,FeZn 25x4 mm.</t>
  </si>
  <si>
    <t>2.05.07</t>
  </si>
  <si>
    <t>Furnizimi dhe montimi I lidhseve mes shiritit FeZn dhe ullukut`</t>
  </si>
  <si>
    <t>2.05.08</t>
  </si>
  <si>
    <t>Furnizimi dhe montimi i mbajtsave të
shiritit për montim në kulm per parapet L.</t>
  </si>
  <si>
    <t>2.05.09</t>
  </si>
  <si>
    <t>2.06</t>
  </si>
  <si>
    <t>SISTEMI I ALARMIT TË ZJARRIT</t>
  </si>
  <si>
    <t>2.06.01</t>
  </si>
  <si>
    <t>Furnizimi dhe montimi, Central  i alarmit të zjarrit konvencionale  me 1 unaza mbrojtëse, me te gjitha elementet përcjellës , apo ndonjë tip i ngjashëm.</t>
  </si>
  <si>
    <t>2.06.02</t>
  </si>
  <si>
    <t>Furnizimi dhe montimi, detektor optik i tymit me bazë,adresibil.</t>
  </si>
  <si>
    <t>2.06.03</t>
  </si>
  <si>
    <t>Furnizimi dhe montimi, taster manual për aktivizim të dhunshëm të alarmit (pikë thirrëse)</t>
  </si>
  <si>
    <t>2.06.04</t>
  </si>
  <si>
    <t xml:space="preserve">Furnizimi dhe montimi, sirene e jashtësme e alarmit të zjarrit me sinjalizim të dritës </t>
  </si>
  <si>
    <t>2.06.05</t>
  </si>
  <si>
    <t>Furnizimi dhe montimi, Kabllo zjarrëduruese e ekranizuar IY(st)Y 2x1mm</t>
  </si>
  <si>
    <t>2.06.06</t>
  </si>
  <si>
    <t>Furnizimi dhe montimi, gyp i bri njëzuar PVC Ø20mm</t>
  </si>
  <si>
    <t>2.06.07</t>
  </si>
  <si>
    <t xml:space="preserve">Materiali i imët përcjellës për lidhje </t>
  </si>
  <si>
    <t>2.06.08</t>
  </si>
  <si>
    <t>Programimi, testimi dhe lëshimi ne pune i sistemit.</t>
  </si>
  <si>
    <t>2.08</t>
  </si>
  <si>
    <t>4. PUNËT MAKINERIKE</t>
  </si>
  <si>
    <t>RADIATORËT DHE TUBACIONET</t>
  </si>
  <si>
    <t>Furnizimi dhe montimi i radiatorëve panel PCCP me mbajtëse dhe dimensione si në vazhdim:</t>
  </si>
  <si>
    <t>22 - 600/800</t>
  </si>
  <si>
    <t>22 - 600/1000</t>
  </si>
  <si>
    <t>22 - 600/1800</t>
  </si>
  <si>
    <t>Furnizimi dhe montimi i valvulës me termokokë në hyrje</t>
  </si>
  <si>
    <t>Valvul në kthim të radiatorit R-15</t>
  </si>
  <si>
    <t>Furnizimi dhe montimin i tubacioneve  të çelikut sipas DIN 2428</t>
  </si>
  <si>
    <t>DN15 (21.3 x 2.0 mm)</t>
  </si>
  <si>
    <t>DN20 (26.9 x 2.3 mm)</t>
  </si>
  <si>
    <t>DN25 (33.7 x 2.6 mm)</t>
  </si>
  <si>
    <t>DN32 (42.4 x 2.6 mm)</t>
  </si>
  <si>
    <t>Fitingu i tubacioneve të çelikut si kthesat, gas, tel për saldim, mbështetëse të tubacioneve etj., janë 40% nga pozicioni 3.1.4</t>
  </si>
  <si>
    <t>%</t>
  </si>
  <si>
    <t>Hapja e vrimave në strukturat e ndërtesës për depërtimin e tubacioneve nëpër mure dhe riparimi i vrimave të hapura të strukturës së ndërtesës që të kthehen në gjendjen ekzistuese</t>
  </si>
  <si>
    <t>paush.</t>
  </si>
  <si>
    <t>Ngjyrosja e rrjetit të tubacioneve me ngjyrë të yndyrshme, të qëndrueshme në temperatura të larta. Paraprakisht, tubacionet duhet të pastrohen dhe ngjyrosen me ngjyrë kundër korrozion në dy shtresa</t>
  </si>
  <si>
    <r>
      <t xml:space="preserve">Ngjyrosja e rrjetit të tubacioneve të çelikut me ngjyrë të bardhë të qëndrueshme në temperatura të larta deri në 200 </t>
    </r>
    <r>
      <rPr>
        <sz val="10"/>
        <rFont val="Calibri"/>
        <family val="2"/>
      </rPr>
      <t>°C pas testimit të sistemit</t>
    </r>
  </si>
  <si>
    <t>Valvul automatike të çajrosjes për secilën vertikale të tubacioneve, 1/2"</t>
  </si>
  <si>
    <t xml:space="preserve">TOTALI: </t>
  </si>
  <si>
    <t>4. PUNËT PER AMBJENTET EKZISTUESE</t>
  </si>
  <si>
    <t>Punime te tjera per rinovimin e ambjenteve ekzistuese</t>
  </si>
  <si>
    <t>UNIT</t>
  </si>
  <si>
    <t>amount</t>
  </si>
  <si>
    <t>"Çmontimi i dritareve ekzistuese prej druri dhe xhami, duke përfshirë transportimin në vendgrumbullim (landfill)."</t>
  </si>
  <si>
    <t>Përgatitja e hapësirave pas çmontimit, mbushja dhe nivelimi me suva</t>
  </si>
  <si>
    <t>"Furnizimi dhe instalimi i dritareve të reja plastike (PVC), me xham termik dopio, duke përfshirë aksesorët, 82mm</t>
  </si>
  <si>
    <t>Mbushja e boshllëqeve me silikon nga të dyja anët dhe nivelimi</t>
  </si>
  <si>
    <t>m¹</t>
  </si>
  <si>
    <t>Rregullimet përfundimtare të ngjyrës përreth kornizave të reja</t>
  </si>
  <si>
    <t>Pastrimi i vendit të punës dhe transportimi i mbeturinave ndërtimore në një vend të autorizuar</t>
  </si>
  <si>
    <t>Lump sum</t>
  </si>
  <si>
    <t>Heqja e dyshemesë ekzistuese (PVC/linoleum), duke përfshirë transportimin në vendgrumbullim</t>
  </si>
  <si>
    <t>Pastrimi dhe përgatitja e bazës për shtrimin e shtresës së re</t>
  </si>
  <si>
    <t>Nivelimi me llaç ose përbërje vetëniveluese (sipas nevojës dhe për të barazuar nivelet)</t>
  </si>
  <si>
    <t>Pastrimi i bazës, grirja me makinë, vetënivelimi, bazës dhe furnizimi dhe instalimi i dyshemesë së re epoksi.</t>
  </si>
  <si>
    <t>Instalimi i këmbëve të xhamit/kufijve (këndet plastike ose alumini) për mbrojtje dhe përfundim estetik</t>
  </si>
  <si>
    <t>Pastrimi përfundimtar i sipërfaqes dhe grumbullimi i mbeturinave</t>
  </si>
  <si>
    <t>Pastrimi i bojës ekzistuese dhe lëvizja e sipërfaqes</t>
  </si>
  <si>
    <t>Riparimi i çarjeve dhe aplikimi i shtresave të suvasë së imët ose bështijës</t>
  </si>
  <si>
    <t>Lyerje e Fasades</t>
  </si>
  <si>
    <t>Lyerje me dy shtresa boje plastike, anti-alergjike, të lavdishme</t>
  </si>
  <si>
    <t>Bojë e bardhë, reflektuese për tavanin (për klasa dhe korridore)</t>
  </si>
  <si>
    <t>Pastrimi perfundimtar I ambjenteve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</si>
</sst>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_(* \(#,##0.00\);_(* &quot;-&quot;??_);_(@_)"/>
    <numFmt numFmtId="165" formatCode="0.0"/>
    <numFmt numFmtId="166" formatCode="#,##0.0\ [$€-1]"/>
    <numFmt numFmtId="167" formatCode="#,##0.00\ [$EUR]"/>
    <numFmt numFmtId="168" formatCode="#,##0.0"/>
    <numFmt numFmtId="169" formatCode="#,##0.00\ &quot;€&quot;"/>
    <numFmt numFmtId="170" formatCode="#,##0.00\ [$€-1]"/>
    <numFmt numFmtId="171" formatCode="#,##0.00&quot;€&quot;"/>
  </numFmts>
  <fonts count="37">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b/>
      <sz val="11"/>
      <color theme="1"/>
      <name val="Arial"/>
      <family val="2"/>
    </font>
    <font>
      <sz val="11"/>
      <color theme="1"/>
      <name val="Arial"/>
      <family val="2"/>
    </font>
    <font>
      <b/>
      <sz val="10"/>
      <color theme="1"/>
      <name val="Arial"/>
      <family val="2"/>
    </font>
    <font>
      <sz val="10"/>
      <color theme="1"/>
      <name val="Arial"/>
      <family val="2"/>
    </font>
    <font>
      <b/>
      <sz val="11"/>
      <name val="Calibri"/>
      <family val="2"/>
      <scheme val="minor"/>
    </font>
    <font>
      <sz val="11"/>
      <name val="Calibri"/>
      <family val="2"/>
      <scheme val="minor"/>
    </font>
    <font>
      <b/>
      <sz val="14"/>
      <name val="Century Gothic"/>
      <family val="2"/>
    </font>
    <font>
      <b/>
      <sz val="10"/>
      <name val="Century Gothic"/>
      <family val="2"/>
    </font>
    <font>
      <sz val="10"/>
      <name val="Century Gothic"/>
      <family val="2"/>
    </font>
    <font>
      <b/>
      <sz val="16"/>
      <name val="Century Gothic"/>
      <family val="2"/>
    </font>
    <font>
      <b/>
      <sz val="12"/>
      <name val="Century Gothic"/>
      <family val="2"/>
    </font>
    <font>
      <b/>
      <sz val="12"/>
      <color rgb="FFFF0000"/>
      <name val="Century Gothic"/>
      <family val="2"/>
    </font>
    <font>
      <b/>
      <sz val="10"/>
      <color rgb="FFFF0000"/>
      <name val="Century Gothic"/>
      <family val="2"/>
    </font>
    <font>
      <sz val="10"/>
      <color rgb="FFFF0000"/>
      <name val="Century Gothic"/>
      <family val="2"/>
    </font>
    <font>
      <vertAlign val="superscript"/>
      <sz val="10"/>
      <name val="Century Gothic"/>
      <family val="2"/>
    </font>
    <font>
      <b/>
      <sz val="10"/>
      <color theme="0"/>
      <name val="Century Gothic"/>
      <family val="2"/>
    </font>
    <font>
      <sz val="9"/>
      <color indexed="81"/>
      <name val="Tahoma"/>
      <family val="2"/>
    </font>
    <font>
      <sz val="12"/>
      <name val="Garamond"/>
      <family val="1"/>
    </font>
    <font>
      <sz val="12"/>
      <color theme="1"/>
      <name val="Garamond"/>
      <family val="1"/>
    </font>
    <font>
      <sz val="10"/>
      <name val="Gill Sans MT"/>
      <family val="2"/>
    </font>
    <font>
      <sz val="10"/>
      <name val="Calibri"/>
      <family val="2"/>
    </font>
    <font>
      <b/>
      <sz val="10"/>
      <name val="Gill Sans MT"/>
      <family val="2"/>
    </font>
    <font>
      <vertAlign val="superscript"/>
      <sz val="10"/>
      <name val="Gill Sans MT"/>
      <family val="2"/>
    </font>
    <font>
      <b/>
      <sz val="11"/>
      <name val="Gill Sans MT"/>
      <family val="2"/>
    </font>
    <font>
      <i/>
      <sz val="10"/>
      <name val="Gill Sans MT"/>
      <family val="2"/>
    </font>
    <font>
      <sz val="11"/>
      <name val="Gill Sans MT"/>
      <family val="2"/>
    </font>
    <font>
      <sz val="10"/>
      <name val="Gill Sans MT"/>
      <family val="2"/>
      <charset val="238"/>
    </font>
    <font>
      <sz val="10"/>
      <name val="Calibri"/>
      <family val="2"/>
      <charset val="238"/>
    </font>
    <font>
      <b/>
      <sz val="10"/>
      <name val="Arial"/>
      <family val="2"/>
    </font>
    <font>
      <b/>
      <sz val="12"/>
      <name val="Gill Sans MT"/>
      <family val="2"/>
    </font>
    <font>
      <b/>
      <sz val="10"/>
      <name val="Calibri"/>
      <family val="2"/>
      <scheme val="minor"/>
    </font>
    <font>
      <sz val="10"/>
      <name val="Calibri"/>
      <family val="2"/>
      <scheme val="minor"/>
    </font>
    <font>
      <b/>
      <sz val="12"/>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C82D"/>
        <bgColor indexed="64"/>
      </patternFill>
    </fill>
    <fill>
      <patternFill patternType="solid">
        <fgColor rgb="FFFFC00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s>
  <cellStyleXfs count="5">
    <xf numFmtId="0" fontId="0" fillId="0" borderId="0"/>
    <xf numFmtId="164" fontId="1" fillId="0" borderId="0" applyFont="0" applyFill="0" applyBorder="0" applyAlignment="0" applyProtection="0"/>
    <xf numFmtId="0" fontId="2" fillId="0" borderId="0"/>
    <xf numFmtId="0" fontId="1" fillId="0" borderId="0"/>
    <xf numFmtId="0" fontId="2" fillId="0" borderId="0"/>
  </cellStyleXfs>
  <cellXfs count="319">
    <xf numFmtId="0" fontId="0" fillId="0" borderId="0" xfId="0"/>
    <xf numFmtId="0" fontId="0" fillId="0" borderId="4" xfId="0" applyBorder="1"/>
    <xf numFmtId="0" fontId="3" fillId="0" borderId="4" xfId="0" applyFont="1" applyBorder="1"/>
    <xf numFmtId="0" fontId="6" fillId="0" borderId="1" xfId="3" applyFont="1" applyBorder="1"/>
    <xf numFmtId="0" fontId="6" fillId="0" borderId="2" xfId="3" applyFont="1" applyBorder="1"/>
    <xf numFmtId="0" fontId="6" fillId="0" borderId="3" xfId="3" applyFont="1" applyBorder="1"/>
    <xf numFmtId="0" fontId="0" fillId="3" borderId="4" xfId="0" applyFill="1" applyBorder="1"/>
    <xf numFmtId="167" fontId="6" fillId="4" borderId="9" xfId="0" applyNumberFormat="1" applyFont="1" applyFill="1" applyBorder="1" applyAlignment="1">
      <alignment horizontal="center" vertical="center" wrapText="1"/>
    </xf>
    <xf numFmtId="0" fontId="3" fillId="3" borderId="4" xfId="0" applyFont="1" applyFill="1" applyBorder="1"/>
    <xf numFmtId="0" fontId="3" fillId="0" borderId="0" xfId="0" applyFont="1"/>
    <xf numFmtId="0" fontId="3" fillId="0" borderId="4" xfId="0" applyFont="1" applyBorder="1" applyAlignment="1">
      <alignment wrapText="1"/>
    </xf>
    <xf numFmtId="165" fontId="3" fillId="0" borderId="4" xfId="0" applyNumberFormat="1" applyFont="1" applyBorder="1"/>
    <xf numFmtId="165" fontId="3" fillId="3" borderId="4" xfId="0" applyNumberFormat="1" applyFont="1" applyFill="1" applyBorder="1"/>
    <xf numFmtId="0" fontId="8" fillId="0" borderId="0" xfId="0" applyFont="1"/>
    <xf numFmtId="0" fontId="9" fillId="0" borderId="0" xfId="0" applyFont="1"/>
    <xf numFmtId="0" fontId="0" fillId="2" borderId="0" xfId="0" applyFill="1" applyAlignment="1">
      <alignment horizontal="center"/>
    </xf>
    <xf numFmtId="49" fontId="11" fillId="5" borderId="4" xfId="0" applyNumberFormat="1" applyFont="1" applyFill="1" applyBorder="1" applyAlignment="1">
      <alignment horizontal="center" vertical="center"/>
    </xf>
    <xf numFmtId="49" fontId="16" fillId="5" borderId="4" xfId="0" applyNumberFormat="1" applyFont="1" applyFill="1" applyBorder="1" applyAlignment="1">
      <alignment horizontal="center" vertical="center"/>
    </xf>
    <xf numFmtId="0" fontId="11" fillId="5" borderId="5" xfId="0" applyFont="1" applyFill="1" applyBorder="1" applyAlignment="1">
      <alignment horizontal="center" vertical="center" wrapText="1"/>
    </xf>
    <xf numFmtId="0" fontId="16" fillId="5" borderId="6" xfId="0" applyFont="1" applyFill="1" applyBorder="1" applyAlignment="1">
      <alignment horizontal="center" vertical="center" wrapText="1"/>
    </xf>
    <xf numFmtId="0" fontId="11" fillId="5" borderId="4" xfId="0" applyFont="1" applyFill="1" applyBorder="1" applyAlignment="1">
      <alignment vertical="center"/>
    </xf>
    <xf numFmtId="0" fontId="11" fillId="5" borderId="7" xfId="0" applyFont="1" applyFill="1" applyBorder="1" applyAlignment="1">
      <alignment horizontal="center" vertical="center"/>
    </xf>
    <xf numFmtId="4" fontId="11" fillId="5" borderId="7" xfId="0" applyNumberFormat="1" applyFont="1" applyFill="1" applyBorder="1" applyAlignment="1">
      <alignment horizontal="center" vertical="center"/>
    </xf>
    <xf numFmtId="49" fontId="12" fillId="0" borderId="4" xfId="0" applyNumberFormat="1" applyFont="1" applyBorder="1" applyAlignment="1">
      <alignment horizontal="center" vertical="center"/>
    </xf>
    <xf numFmtId="0" fontId="15" fillId="2" borderId="4" xfId="0" applyFont="1" applyFill="1" applyBorder="1" applyAlignment="1">
      <alignment horizontal="center" vertical="center" wrapText="1"/>
    </xf>
    <xf numFmtId="0" fontId="12" fillId="0" borderId="4" xfId="0" applyFont="1" applyBorder="1" applyAlignment="1">
      <alignment horizontal="justify" vertical="top" wrapText="1"/>
    </xf>
    <xf numFmtId="0" fontId="12" fillId="0" borderId="4" xfId="0" applyFont="1" applyBorder="1" applyAlignment="1">
      <alignment horizontal="center" vertical="center" wrapText="1"/>
    </xf>
    <xf numFmtId="168" fontId="12" fillId="0" borderId="4" xfId="0" applyNumberFormat="1" applyFont="1" applyBorder="1" applyAlignment="1">
      <alignment horizontal="right" vertical="center" wrapText="1"/>
    </xf>
    <xf numFmtId="168" fontId="12" fillId="2" borderId="4" xfId="0" applyNumberFormat="1" applyFont="1" applyFill="1" applyBorder="1" applyAlignment="1">
      <alignment horizontal="right" vertical="center" wrapText="1"/>
    </xf>
    <xf numFmtId="49" fontId="12" fillId="0" borderId="0" xfId="0" applyNumberFormat="1" applyFont="1" applyAlignment="1">
      <alignment horizontal="center" vertical="center"/>
    </xf>
    <xf numFmtId="0" fontId="15" fillId="2" borderId="0" xfId="0" applyFont="1" applyFill="1" applyAlignment="1">
      <alignment horizontal="center" vertical="center" wrapText="1"/>
    </xf>
    <xf numFmtId="0" fontId="12" fillId="0" borderId="0" xfId="0" applyFont="1" applyAlignment="1">
      <alignment horizontal="justify" vertical="top" wrapText="1"/>
    </xf>
    <xf numFmtId="2" fontId="11" fillId="5" borderId="4" xfId="0" applyNumberFormat="1" applyFont="1" applyFill="1" applyBorder="1" applyAlignment="1">
      <alignment horizontal="right" vertical="center" wrapText="1"/>
    </xf>
    <xf numFmtId="169" fontId="11" fillId="5" borderId="4" xfId="0" applyNumberFormat="1" applyFont="1" applyFill="1" applyBorder="1" applyAlignment="1">
      <alignment horizontal="right" vertical="center"/>
    </xf>
    <xf numFmtId="49" fontId="12" fillId="2" borderId="0" xfId="0" applyNumberFormat="1" applyFont="1" applyFill="1" applyAlignment="1">
      <alignment horizontal="center" vertical="center"/>
    </xf>
    <xf numFmtId="0" fontId="12" fillId="2" borderId="0" xfId="0" applyFont="1" applyFill="1" applyAlignment="1">
      <alignment horizontal="justify" vertical="top" wrapText="1"/>
    </xf>
    <xf numFmtId="165" fontId="11" fillId="2" borderId="0" xfId="0" applyNumberFormat="1" applyFont="1" applyFill="1" applyAlignment="1">
      <alignment horizontal="left" vertical="center" wrapText="1"/>
    </xf>
    <xf numFmtId="165" fontId="11" fillId="2" borderId="0" xfId="0" applyNumberFormat="1" applyFont="1" applyFill="1" applyAlignment="1">
      <alignment horizontal="right" vertical="center" wrapText="1"/>
    </xf>
    <xf numFmtId="169" fontId="11" fillId="2" borderId="0" xfId="0" applyNumberFormat="1" applyFont="1" applyFill="1" applyAlignment="1">
      <alignment horizontal="right" vertical="center"/>
    </xf>
    <xf numFmtId="49" fontId="17" fillId="0" borderId="4" xfId="0" applyNumberFormat="1" applyFont="1" applyBorder="1" applyAlignment="1">
      <alignment horizontal="center" vertical="center"/>
    </xf>
    <xf numFmtId="3" fontId="12" fillId="0" borderId="4" xfId="0" applyNumberFormat="1" applyFont="1" applyBorder="1" applyAlignment="1">
      <alignment horizontal="right" vertical="center" wrapText="1"/>
    </xf>
    <xf numFmtId="169" fontId="12" fillId="0" borderId="4" xfId="1" applyNumberFormat="1" applyFont="1" applyBorder="1" applyAlignment="1">
      <alignment horizontal="right" vertical="center" wrapText="1"/>
    </xf>
    <xf numFmtId="169" fontId="12" fillId="0" borderId="4" xfId="0" applyNumberFormat="1" applyFont="1" applyBorder="1" applyAlignment="1">
      <alignment horizontal="right" vertical="center" wrapText="1"/>
    </xf>
    <xf numFmtId="165" fontId="11" fillId="0" borderId="0" xfId="0" applyNumberFormat="1" applyFont="1" applyAlignment="1">
      <alignment horizontal="right" vertical="center" wrapText="1"/>
    </xf>
    <xf numFmtId="165" fontId="11" fillId="5" borderId="4" xfId="0" applyNumberFormat="1" applyFont="1" applyFill="1" applyBorder="1" applyAlignment="1">
      <alignment horizontal="right" vertical="center" wrapText="1"/>
    </xf>
    <xf numFmtId="165" fontId="11" fillId="0" borderId="0" xfId="0" applyNumberFormat="1" applyFont="1" applyAlignment="1">
      <alignment horizontal="center" vertical="center" wrapText="1"/>
    </xf>
    <xf numFmtId="4" fontId="12" fillId="0" borderId="4" xfId="0" applyNumberFormat="1" applyFont="1" applyBorder="1" applyAlignment="1">
      <alignment horizontal="right" vertical="center" wrapText="1"/>
    </xf>
    <xf numFmtId="165" fontId="11" fillId="5" borderId="3" xfId="0" applyNumberFormat="1" applyFont="1" applyFill="1" applyBorder="1" applyAlignment="1">
      <alignment horizontal="right" vertical="center" wrapText="1"/>
    </xf>
    <xf numFmtId="169" fontId="11" fillId="5" borderId="3" xfId="0" applyNumberFormat="1" applyFont="1" applyFill="1" applyBorder="1" applyAlignment="1">
      <alignment horizontal="right" vertical="center"/>
    </xf>
    <xf numFmtId="49" fontId="17" fillId="0" borderId="3" xfId="0" applyNumberFormat="1" applyFont="1" applyBorder="1" applyAlignment="1">
      <alignment horizontal="center" vertical="center"/>
    </xf>
    <xf numFmtId="0" fontId="12" fillId="0" borderId="3" xfId="0" applyFont="1" applyBorder="1" applyAlignment="1">
      <alignment horizontal="justify" vertical="top" wrapText="1"/>
    </xf>
    <xf numFmtId="0" fontId="11" fillId="5" borderId="6" xfId="0" applyFont="1" applyFill="1" applyBorder="1" applyAlignment="1">
      <alignment horizontal="center" vertical="center" wrapText="1"/>
    </xf>
    <xf numFmtId="49" fontId="12" fillId="0" borderId="14" xfId="0" applyNumberFormat="1" applyFont="1" applyBorder="1" applyAlignment="1">
      <alignment horizontal="center" vertical="center"/>
    </xf>
    <xf numFmtId="0" fontId="12" fillId="0" borderId="4" xfId="0" applyFont="1" applyBorder="1" applyAlignment="1">
      <alignment horizontal="right" vertical="top" wrapText="1"/>
    </xf>
    <xf numFmtId="166" fontId="12" fillId="0" borderId="4" xfId="0" applyNumberFormat="1" applyFont="1" applyBorder="1" applyAlignment="1">
      <alignment horizontal="center" vertical="center" wrapText="1"/>
    </xf>
    <xf numFmtId="169" fontId="12" fillId="0" borderId="4" xfId="1" applyNumberFormat="1" applyFont="1" applyFill="1" applyBorder="1" applyAlignment="1">
      <alignment horizontal="right" vertical="center" wrapText="1"/>
    </xf>
    <xf numFmtId="2" fontId="11" fillId="5" borderId="3" xfId="0" applyNumberFormat="1" applyFont="1" applyFill="1" applyBorder="1" applyAlignment="1">
      <alignment horizontal="right" vertical="center" wrapText="1"/>
    </xf>
    <xf numFmtId="0" fontId="11" fillId="5" borderId="4" xfId="0" applyFont="1" applyFill="1" applyBorder="1" applyAlignment="1">
      <alignment horizontal="center" vertical="center"/>
    </xf>
    <xf numFmtId="0" fontId="11" fillId="5" borderId="7" xfId="0" applyFont="1" applyFill="1" applyBorder="1" applyAlignment="1">
      <alignment horizontal="left" vertical="center"/>
    </xf>
    <xf numFmtId="4" fontId="11" fillId="5" borderId="7" xfId="0" applyNumberFormat="1" applyFont="1" applyFill="1" applyBorder="1" applyAlignment="1">
      <alignment vertical="center"/>
    </xf>
    <xf numFmtId="49" fontId="12" fillId="0" borderId="3" xfId="0" applyNumberFormat="1" applyFont="1" applyBorder="1" applyAlignment="1">
      <alignment horizontal="center" vertical="center"/>
    </xf>
    <xf numFmtId="2" fontId="12" fillId="0" borderId="4" xfId="0" applyNumberFormat="1" applyFont="1" applyBorder="1" applyAlignment="1">
      <alignment horizontal="right" vertical="center" wrapText="1"/>
    </xf>
    <xf numFmtId="2" fontId="11" fillId="5" borderId="11" xfId="0" applyNumberFormat="1" applyFont="1" applyFill="1" applyBorder="1" applyAlignment="1">
      <alignment horizontal="right" vertical="center" wrapText="1"/>
    </xf>
    <xf numFmtId="169" fontId="11" fillId="5" borderId="5" xfId="0" applyNumberFormat="1" applyFont="1" applyFill="1" applyBorder="1" applyAlignment="1">
      <alignment horizontal="right" vertical="center"/>
    </xf>
    <xf numFmtId="165" fontId="11" fillId="0" borderId="0" xfId="0" applyNumberFormat="1" applyFont="1" applyAlignment="1">
      <alignment horizontal="left" vertical="center" wrapText="1"/>
    </xf>
    <xf numFmtId="2" fontId="11" fillId="0" borderId="0" xfId="0" applyNumberFormat="1" applyFont="1" applyAlignment="1">
      <alignment horizontal="right" vertical="center" wrapText="1"/>
    </xf>
    <xf numFmtId="169" fontId="11" fillId="0" borderId="0" xfId="0" applyNumberFormat="1" applyFont="1" applyAlignment="1">
      <alignment horizontal="right" vertical="center"/>
    </xf>
    <xf numFmtId="2" fontId="11" fillId="5" borderId="4" xfId="0" applyNumberFormat="1" applyFont="1" applyFill="1" applyBorder="1" applyAlignment="1">
      <alignment horizontal="center" vertical="center"/>
    </xf>
    <xf numFmtId="2" fontId="11" fillId="5" borderId="2" xfId="0" applyNumberFormat="1" applyFont="1" applyFill="1" applyBorder="1" applyAlignment="1">
      <alignment horizontal="right" vertical="center" wrapText="1"/>
    </xf>
    <xf numFmtId="49" fontId="11" fillId="5" borderId="2" xfId="0" applyNumberFormat="1" applyFont="1" applyFill="1" applyBorder="1" applyAlignment="1">
      <alignment horizontal="center" vertical="center"/>
    </xf>
    <xf numFmtId="0" fontId="11" fillId="5" borderId="7" xfId="0" applyFont="1" applyFill="1" applyBorder="1" applyAlignment="1">
      <alignment vertical="center"/>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4" xfId="0" applyFont="1" applyBorder="1" applyAlignment="1">
      <alignment horizontal="left" vertical="top" wrapText="1"/>
    </xf>
    <xf numFmtId="0" fontId="12" fillId="0" borderId="14" xfId="0" applyFont="1" applyBorder="1" applyAlignment="1">
      <alignment vertical="top" wrapText="1"/>
    </xf>
    <xf numFmtId="49" fontId="12" fillId="0" borderId="1" xfId="0" applyNumberFormat="1" applyFont="1" applyBorder="1" applyAlignment="1">
      <alignment horizontal="center" vertical="center"/>
    </xf>
    <xf numFmtId="0" fontId="12" fillId="0" borderId="3" xfId="0" applyFont="1" applyBorder="1" applyAlignment="1">
      <alignment horizontal="left" vertical="top" wrapText="1"/>
    </xf>
    <xf numFmtId="0" fontId="12" fillId="0" borderId="14" xfId="0" applyFont="1" applyBorder="1" applyAlignment="1">
      <alignment horizontal="left" vertical="top" wrapText="1"/>
    </xf>
    <xf numFmtId="0" fontId="12" fillId="0" borderId="7" xfId="0" applyFont="1" applyBorder="1" applyAlignment="1">
      <alignment horizontal="center" vertical="center" wrapText="1"/>
    </xf>
    <xf numFmtId="4" fontId="12" fillId="0" borderId="7" xfId="0" applyNumberFormat="1" applyFont="1" applyBorder="1" applyAlignment="1">
      <alignment horizontal="right" vertical="center" wrapText="1"/>
    </xf>
    <xf numFmtId="169" fontId="12" fillId="0" borderId="7" xfId="1" applyNumberFormat="1" applyFont="1" applyBorder="1" applyAlignment="1">
      <alignment horizontal="right" vertical="center" wrapText="1"/>
    </xf>
    <xf numFmtId="169" fontId="12" fillId="0" borderId="7" xfId="0" applyNumberFormat="1" applyFont="1" applyBorder="1" applyAlignment="1">
      <alignment horizontal="right" vertical="center" wrapText="1"/>
    </xf>
    <xf numFmtId="49" fontId="12" fillId="0" borderId="7" xfId="0" applyNumberFormat="1" applyFont="1" applyBorder="1" applyAlignment="1">
      <alignment horizontal="center" vertical="center"/>
    </xf>
    <xf numFmtId="0" fontId="12" fillId="0" borderId="1" xfId="0" applyFont="1" applyBorder="1" applyAlignment="1">
      <alignment vertical="top" wrapText="1"/>
    </xf>
    <xf numFmtId="169" fontId="11" fillId="5" borderId="8" xfId="0" applyNumberFormat="1" applyFont="1" applyFill="1" applyBorder="1" applyAlignment="1">
      <alignment horizontal="right" vertical="center"/>
    </xf>
    <xf numFmtId="165" fontId="19" fillId="2" borderId="0" xfId="0" applyNumberFormat="1" applyFont="1" applyFill="1" applyAlignment="1">
      <alignment horizontal="left" vertical="center" wrapText="1"/>
    </xf>
    <xf numFmtId="2" fontId="19" fillId="2" borderId="0" xfId="0" applyNumberFormat="1" applyFont="1" applyFill="1" applyAlignment="1">
      <alignment horizontal="right" vertical="center" wrapText="1"/>
    </xf>
    <xf numFmtId="169" fontId="19" fillId="2" borderId="0" xfId="0" applyNumberFormat="1" applyFont="1" applyFill="1" applyAlignment="1">
      <alignment horizontal="right" vertical="center"/>
    </xf>
    <xf numFmtId="0" fontId="11" fillId="5" borderId="1" xfId="2" applyFont="1" applyFill="1" applyBorder="1" applyAlignment="1">
      <alignment vertical="center" wrapText="1"/>
    </xf>
    <xf numFmtId="0" fontId="11" fillId="5" borderId="2" xfId="2" applyFont="1" applyFill="1" applyBorder="1" applyAlignment="1">
      <alignment vertical="center" wrapText="1"/>
    </xf>
    <xf numFmtId="49" fontId="12" fillId="0" borderId="5" xfId="2" applyNumberFormat="1" applyFont="1" applyBorder="1" applyAlignment="1">
      <alignment horizontal="center" vertical="center"/>
    </xf>
    <xf numFmtId="170" fontId="12" fillId="0" borderId="4" xfId="2" applyNumberFormat="1" applyFont="1" applyBorder="1" applyAlignment="1">
      <alignment vertical="center"/>
    </xf>
    <xf numFmtId="49" fontId="12" fillId="0" borderId="4" xfId="2" applyNumberFormat="1" applyFont="1" applyBorder="1" applyAlignment="1">
      <alignment horizontal="center" vertical="center"/>
    </xf>
    <xf numFmtId="0" fontId="11" fillId="5" borderId="2" xfId="0" applyFont="1" applyFill="1" applyBorder="1" applyAlignment="1">
      <alignment horizontal="center" vertical="center"/>
    </xf>
    <xf numFmtId="170" fontId="11" fillId="5" borderId="4" xfId="2" applyNumberFormat="1" applyFont="1" applyFill="1" applyBorder="1" applyAlignment="1">
      <alignment vertical="center"/>
    </xf>
    <xf numFmtId="0" fontId="12" fillId="0" borderId="4" xfId="0" applyFont="1" applyBorder="1" applyAlignment="1">
      <alignment vertical="center" wrapText="1"/>
    </xf>
    <xf numFmtId="0" fontId="12" fillId="2" borderId="4" xfId="0" applyFont="1" applyFill="1" applyBorder="1" applyAlignment="1">
      <alignment horizontal="justify" vertical="center" wrapText="1"/>
    </xf>
    <xf numFmtId="165" fontId="11" fillId="5" borderId="2" xfId="0" applyNumberFormat="1" applyFont="1" applyFill="1" applyBorder="1" applyAlignment="1">
      <alignment horizontal="right" vertical="center" wrapText="1"/>
    </xf>
    <xf numFmtId="0" fontId="12" fillId="2" borderId="4" xfId="0" applyFont="1" applyFill="1" applyBorder="1" applyAlignment="1">
      <alignment horizontal="left" vertical="center" wrapText="1"/>
    </xf>
    <xf numFmtId="0" fontId="2" fillId="0" borderId="4" xfId="0" applyFont="1" applyBorder="1" applyAlignment="1">
      <alignment horizontal="center" vertical="center" wrapText="1"/>
    </xf>
    <xf numFmtId="1" fontId="2" fillId="0" borderId="4" xfId="0" applyNumberFormat="1" applyFont="1" applyBorder="1" applyAlignment="1">
      <alignment horizontal="center" vertical="center" wrapText="1"/>
    </xf>
    <xf numFmtId="171" fontId="2" fillId="0" borderId="4" xfId="0" applyNumberFormat="1" applyFont="1" applyBorder="1" applyAlignment="1">
      <alignment horizontal="center" vertical="center" wrapText="1"/>
    </xf>
    <xf numFmtId="165" fontId="11" fillId="5" borderId="11" xfId="0" applyNumberFormat="1" applyFont="1" applyFill="1" applyBorder="1" applyAlignment="1">
      <alignment horizontal="right" vertical="center" wrapText="1"/>
    </xf>
    <xf numFmtId="0" fontId="21" fillId="0" borderId="13" xfId="0" applyFont="1" applyBorder="1" applyAlignment="1">
      <alignment horizontal="left" vertical="center" wrapText="1"/>
    </xf>
    <xf numFmtId="0" fontId="21" fillId="0" borderId="13" xfId="0" applyFont="1" applyBorder="1" applyAlignment="1">
      <alignment horizontal="center" vertical="center" wrapText="1"/>
    </xf>
    <xf numFmtId="0" fontId="22" fillId="0" borderId="4" xfId="0" applyFont="1" applyBorder="1" applyAlignment="1">
      <alignment horizontal="center" vertical="center"/>
    </xf>
    <xf numFmtId="4" fontId="22" fillId="0" borderId="4" xfId="0" applyNumberFormat="1" applyFont="1" applyBorder="1" applyAlignment="1">
      <alignment horizontal="center" vertical="center"/>
    </xf>
    <xf numFmtId="2" fontId="22" fillId="0" borderId="4" xfId="0" applyNumberFormat="1" applyFont="1" applyBorder="1" applyAlignment="1">
      <alignment horizontal="center" vertical="center"/>
    </xf>
    <xf numFmtId="0" fontId="11" fillId="5" borderId="3" xfId="2" applyFont="1" applyFill="1" applyBorder="1" applyAlignment="1">
      <alignment horizontal="center" vertical="center" wrapText="1"/>
    </xf>
    <xf numFmtId="170" fontId="11" fillId="5" borderId="3" xfId="2" applyNumberFormat="1" applyFont="1" applyFill="1" applyBorder="1" applyAlignment="1">
      <alignment vertical="center"/>
    </xf>
    <xf numFmtId="0" fontId="11" fillId="2" borderId="0" xfId="2" applyFont="1" applyFill="1" applyAlignment="1">
      <alignment vertical="center" wrapText="1"/>
    </xf>
    <xf numFmtId="0" fontId="11" fillId="2" borderId="0" xfId="2" applyFont="1" applyFill="1" applyAlignment="1">
      <alignment horizontal="left" vertical="center" wrapText="1"/>
    </xf>
    <xf numFmtId="0" fontId="11" fillId="2" borderId="0" xfId="0" applyFont="1" applyFill="1" applyAlignment="1">
      <alignment horizontal="center" vertical="center"/>
    </xf>
    <xf numFmtId="170" fontId="11" fillId="2" borderId="0" xfId="2" applyNumberFormat="1" applyFont="1" applyFill="1" applyAlignment="1">
      <alignment vertical="center"/>
    </xf>
    <xf numFmtId="0" fontId="11" fillId="2" borderId="4" xfId="2" applyFont="1" applyFill="1" applyBorder="1" applyAlignment="1">
      <alignment vertical="center" wrapText="1"/>
    </xf>
    <xf numFmtId="170" fontId="11" fillId="2" borderId="4" xfId="2" applyNumberFormat="1" applyFont="1" applyFill="1" applyBorder="1" applyAlignment="1">
      <alignment vertical="center"/>
    </xf>
    <xf numFmtId="0" fontId="11" fillId="5" borderId="10" xfId="2" applyFont="1" applyFill="1" applyBorder="1" applyAlignment="1">
      <alignment vertical="center" wrapText="1"/>
    </xf>
    <xf numFmtId="0" fontId="12" fillId="0" borderId="4" xfId="0" applyFont="1" applyBorder="1" applyAlignment="1">
      <alignment horizontal="center" vertical="center"/>
    </xf>
    <xf numFmtId="0" fontId="17" fillId="0" borderId="0" xfId="0" applyFont="1" applyAlignment="1">
      <alignment horizontal="center" vertical="center"/>
    </xf>
    <xf numFmtId="0" fontId="23" fillId="0" borderId="4" xfId="0" applyFont="1" applyBorder="1" applyAlignment="1">
      <alignment horizontal="left" vertical="center" wrapText="1"/>
    </xf>
    <xf numFmtId="0" fontId="23" fillId="0" borderId="4" xfId="0" applyFont="1" applyBorder="1" applyAlignment="1">
      <alignment horizontal="center" vertical="center"/>
    </xf>
    <xf numFmtId="4" fontId="23" fillId="0" borderId="4" xfId="0" applyNumberFormat="1" applyFont="1" applyBorder="1" applyAlignment="1">
      <alignment horizontal="center" vertical="center"/>
    </xf>
    <xf numFmtId="0" fontId="23" fillId="2" borderId="4" xfId="0" applyFont="1" applyFill="1" applyBorder="1" applyAlignment="1">
      <alignment horizontal="left" vertical="center" wrapText="1"/>
    </xf>
    <xf numFmtId="0" fontId="23" fillId="2" borderId="4" xfId="0" applyFont="1" applyFill="1" applyBorder="1" applyAlignment="1">
      <alignment horizontal="center" vertical="center"/>
    </xf>
    <xf numFmtId="4" fontId="23" fillId="2" borderId="4" xfId="0" applyNumberFormat="1" applyFont="1" applyFill="1" applyBorder="1" applyAlignment="1">
      <alignment horizontal="center" vertical="center"/>
    </xf>
    <xf numFmtId="0" fontId="23" fillId="0" borderId="4" xfId="0" applyFont="1" applyBorder="1" applyAlignment="1">
      <alignment horizontal="center" vertical="center" wrapText="1"/>
    </xf>
    <xf numFmtId="0" fontId="25" fillId="0" borderId="4" xfId="0" applyFont="1" applyBorder="1" applyAlignment="1">
      <alignment horizontal="right" vertical="center"/>
    </xf>
    <xf numFmtId="0" fontId="23" fillId="0" borderId="4" xfId="0" applyFont="1" applyBorder="1" applyAlignment="1">
      <alignment horizontal="center"/>
    </xf>
    <xf numFmtId="4" fontId="23" fillId="0" borderId="4" xfId="0" applyNumberFormat="1" applyFont="1" applyBorder="1" applyAlignment="1">
      <alignment horizontal="center"/>
    </xf>
    <xf numFmtId="4" fontId="25" fillId="5" borderId="4" xfId="0" applyNumberFormat="1" applyFont="1" applyFill="1" applyBorder="1" applyAlignment="1">
      <alignment horizontal="center" vertical="center" wrapText="1"/>
    </xf>
    <xf numFmtId="0" fontId="25" fillId="0" borderId="4" xfId="0" applyFont="1" applyBorder="1" applyAlignment="1">
      <alignment horizontal="center"/>
    </xf>
    <xf numFmtId="0" fontId="25" fillId="0" borderId="0" xfId="0" applyFont="1" applyAlignment="1">
      <alignment horizontal="center"/>
    </xf>
    <xf numFmtId="0" fontId="12" fillId="0" borderId="0" xfId="0" applyFont="1" applyAlignment="1">
      <alignment vertical="center"/>
    </xf>
    <xf numFmtId="4" fontId="12" fillId="0" borderId="0" xfId="0" applyNumberFormat="1" applyFont="1" applyAlignment="1">
      <alignment vertical="center"/>
    </xf>
    <xf numFmtId="0" fontId="25" fillId="5" borderId="4" xfId="0" applyFont="1" applyFill="1" applyBorder="1" applyAlignment="1">
      <alignment horizontal="center"/>
    </xf>
    <xf numFmtId="0" fontId="17" fillId="5" borderId="0" xfId="0" applyFont="1" applyFill="1" applyAlignment="1">
      <alignment horizontal="center" vertical="center"/>
    </xf>
    <xf numFmtId="0" fontId="11" fillId="5" borderId="1" xfId="2" applyFont="1" applyFill="1" applyBorder="1" applyAlignment="1">
      <alignment horizontal="center" vertical="center" wrapText="1"/>
    </xf>
    <xf numFmtId="0" fontId="25" fillId="5" borderId="4" xfId="0" applyFont="1" applyFill="1" applyBorder="1" applyAlignment="1">
      <alignment horizontal="center" wrapText="1"/>
    </xf>
    <xf numFmtId="0" fontId="12" fillId="0" borderId="0" xfId="0" applyFont="1" applyAlignment="1">
      <alignment horizontal="center" vertical="center"/>
    </xf>
    <xf numFmtId="0" fontId="27" fillId="5" borderId="4" xfId="0" applyFont="1" applyFill="1" applyBorder="1" applyAlignment="1">
      <alignment horizontal="center" vertical="center"/>
    </xf>
    <xf numFmtId="0" fontId="27" fillId="5" borderId="4" xfId="0" applyFont="1" applyFill="1" applyBorder="1" applyAlignment="1">
      <alignment horizontal="left" vertical="center" wrapText="1"/>
    </xf>
    <xf numFmtId="0" fontId="23" fillId="5" borderId="4" xfId="0" applyFont="1" applyFill="1" applyBorder="1" applyAlignment="1">
      <alignment horizontal="center" vertical="center"/>
    </xf>
    <xf numFmtId="4" fontId="23" fillId="5" borderId="4" xfId="0" applyNumberFormat="1" applyFont="1" applyFill="1" applyBorder="1" applyAlignment="1">
      <alignment horizontal="center" vertical="center"/>
    </xf>
    <xf numFmtId="0" fontId="25" fillId="0" borderId="4" xfId="0" applyFont="1" applyBorder="1" applyAlignment="1">
      <alignment horizontal="center" vertical="center"/>
    </xf>
    <xf numFmtId="0" fontId="28" fillId="0" borderId="4" xfId="0" applyFont="1" applyBorder="1" applyAlignment="1">
      <alignment horizontal="left" vertical="center" wrapText="1"/>
    </xf>
    <xf numFmtId="18" fontId="27" fillId="5" borderId="4" xfId="0" applyNumberFormat="1" applyFont="1" applyFill="1" applyBorder="1" applyAlignment="1">
      <alignment horizontal="center" vertical="center"/>
    </xf>
    <xf numFmtId="0" fontId="29" fillId="5" borderId="4" xfId="0" applyFont="1" applyFill="1" applyBorder="1" applyAlignment="1">
      <alignment horizontal="center" vertical="center"/>
    </xf>
    <xf numFmtId="4" fontId="29" fillId="5" borderId="4" xfId="0" applyNumberFormat="1" applyFont="1" applyFill="1" applyBorder="1" applyAlignment="1">
      <alignment horizontal="center" vertical="center"/>
    </xf>
    <xf numFmtId="0" fontId="25" fillId="5" borderId="4" xfId="0" applyFont="1" applyFill="1" applyBorder="1" applyAlignment="1">
      <alignment horizontal="right" vertical="center"/>
    </xf>
    <xf numFmtId="4" fontId="25" fillId="0" borderId="4" xfId="0" applyNumberFormat="1" applyFont="1" applyBorder="1" applyAlignment="1">
      <alignment horizontal="center"/>
    </xf>
    <xf numFmtId="0" fontId="27" fillId="5" borderId="4" xfId="0" applyFont="1" applyFill="1" applyBorder="1" applyAlignment="1">
      <alignment horizontal="center" wrapText="1"/>
    </xf>
    <xf numFmtId="4" fontId="27" fillId="5" borderId="4" xfId="0" applyNumberFormat="1" applyFont="1" applyFill="1" applyBorder="1" applyAlignment="1">
      <alignment horizontal="center" vertical="center" wrapText="1"/>
    </xf>
    <xf numFmtId="0" fontId="27" fillId="5" borderId="4" xfId="0" applyFont="1" applyFill="1" applyBorder="1" applyAlignment="1">
      <alignment horizontal="left" vertical="center"/>
    </xf>
    <xf numFmtId="0" fontId="27" fillId="5" borderId="4" xfId="0" applyFont="1" applyFill="1" applyBorder="1" applyAlignment="1">
      <alignment horizontal="center"/>
    </xf>
    <xf numFmtId="4" fontId="27" fillId="5" borderId="4" xfId="0" applyNumberFormat="1" applyFont="1" applyFill="1" applyBorder="1" applyAlignment="1">
      <alignment horizontal="center"/>
    </xf>
    <xf numFmtId="4" fontId="29" fillId="5" borderId="4" xfId="0" applyNumberFormat="1" applyFont="1" applyFill="1" applyBorder="1" applyAlignment="1">
      <alignment vertical="center" wrapText="1"/>
    </xf>
    <xf numFmtId="4" fontId="27" fillId="5" borderId="4" xfId="0" applyNumberFormat="1" applyFont="1" applyFill="1" applyBorder="1"/>
    <xf numFmtId="0" fontId="25" fillId="5" borderId="4" xfId="0" applyFont="1" applyFill="1" applyBorder="1" applyAlignment="1">
      <alignment horizontal="center" vertical="center" wrapText="1"/>
    </xf>
    <xf numFmtId="0" fontId="25" fillId="5" borderId="4" xfId="0" applyFont="1" applyFill="1" applyBorder="1" applyAlignment="1">
      <alignment horizontal="left" vertical="center" wrapText="1"/>
    </xf>
    <xf numFmtId="4" fontId="25" fillId="5" borderId="4" xfId="0" applyNumberFormat="1" applyFont="1" applyFill="1" applyBorder="1" applyAlignment="1">
      <alignment horizontal="left" vertical="center" wrapText="1"/>
    </xf>
    <xf numFmtId="0" fontId="25" fillId="2" borderId="4" xfId="0" applyFont="1" applyFill="1" applyBorder="1" applyAlignment="1">
      <alignment horizontal="right" vertical="center"/>
    </xf>
    <xf numFmtId="0" fontId="25" fillId="0" borderId="4" xfId="0" applyFont="1" applyBorder="1" applyAlignment="1">
      <alignment horizontal="right"/>
    </xf>
    <xf numFmtId="4" fontId="25" fillId="0" borderId="4" xfId="0" applyNumberFormat="1" applyFont="1" applyBorder="1" applyAlignment="1">
      <alignment horizontal="right"/>
    </xf>
    <xf numFmtId="0" fontId="27" fillId="5" borderId="4" xfId="0" applyFont="1" applyFill="1" applyBorder="1" applyAlignment="1">
      <alignment horizontal="center" vertical="center" wrapText="1"/>
    </xf>
    <xf numFmtId="0" fontId="23" fillId="0" borderId="4" xfId="0" applyFont="1" applyBorder="1" applyAlignment="1">
      <alignment vertical="center" wrapText="1"/>
    </xf>
    <xf numFmtId="0" fontId="25" fillId="5" borderId="4" xfId="0" applyFont="1" applyFill="1" applyBorder="1" applyAlignment="1">
      <alignment horizontal="left" vertical="center"/>
    </xf>
    <xf numFmtId="0" fontId="23" fillId="5" borderId="4" xfId="0" applyFont="1" applyFill="1" applyBorder="1" applyAlignment="1">
      <alignment horizontal="center"/>
    </xf>
    <xf numFmtId="4" fontId="23" fillId="5" borderId="4" xfId="0" applyNumberFormat="1" applyFont="1" applyFill="1" applyBorder="1" applyAlignment="1">
      <alignment horizontal="center"/>
    </xf>
    <xf numFmtId="0" fontId="25" fillId="5" borderId="4" xfId="0" applyFont="1" applyFill="1" applyBorder="1" applyAlignment="1">
      <alignment horizontal="right" vertical="center" wrapText="1"/>
    </xf>
    <xf numFmtId="0" fontId="29" fillId="5" borderId="4" xfId="0" applyFont="1" applyFill="1" applyBorder="1" applyAlignment="1">
      <alignment horizontal="center" vertical="center" wrapText="1"/>
    </xf>
    <xf numFmtId="4" fontId="29" fillId="5" borderId="4" xfId="0" applyNumberFormat="1" applyFont="1" applyFill="1" applyBorder="1" applyAlignment="1">
      <alignment horizontal="center" vertical="center" wrapText="1"/>
    </xf>
    <xf numFmtId="0" fontId="25" fillId="5" borderId="4" xfId="0" applyFont="1" applyFill="1" applyBorder="1" applyAlignment="1">
      <alignment horizontal="center" vertical="center"/>
    </xf>
    <xf numFmtId="4" fontId="27" fillId="5" borderId="4" xfId="0" applyNumberFormat="1" applyFont="1" applyFill="1" applyBorder="1" applyAlignment="1">
      <alignment horizontal="center" vertical="center"/>
    </xf>
    <xf numFmtId="0" fontId="23" fillId="0" borderId="4" xfId="0" applyFont="1" applyBorder="1" applyAlignment="1">
      <alignment horizontal="center" vertical="top"/>
    </xf>
    <xf numFmtId="0" fontId="33" fillId="0" borderId="4" xfId="0" applyFont="1" applyBorder="1" applyAlignment="1">
      <alignment horizontal="left" vertical="top" wrapText="1"/>
    </xf>
    <xf numFmtId="4" fontId="33" fillId="0" borderId="4" xfId="0" applyNumberFormat="1" applyFont="1" applyBorder="1" applyAlignment="1">
      <alignment vertical="top" wrapText="1"/>
    </xf>
    <xf numFmtId="0" fontId="23" fillId="0" borderId="0" xfId="0" applyFont="1" applyAlignment="1">
      <alignment horizontal="center"/>
    </xf>
    <xf numFmtId="0" fontId="23" fillId="0" borderId="4" xfId="0" applyFont="1" applyBorder="1" applyAlignment="1">
      <alignment vertical="top" wrapText="1"/>
    </xf>
    <xf numFmtId="4" fontId="23" fillId="0" borderId="4" xfId="0" applyNumberFormat="1" applyFont="1" applyBorder="1" applyAlignment="1">
      <alignment horizontal="center" vertical="center" wrapText="1"/>
    </xf>
    <xf numFmtId="0" fontId="23" fillId="0" borderId="4" xfId="0" applyFont="1" applyBorder="1" applyAlignment="1">
      <alignment horizontal="left" vertical="top" wrapText="1"/>
    </xf>
    <xf numFmtId="4" fontId="25" fillId="0" borderId="4" xfId="0" applyNumberFormat="1" applyFont="1" applyBorder="1" applyAlignment="1">
      <alignment horizontal="center" vertical="center" wrapText="1"/>
    </xf>
    <xf numFmtId="0" fontId="25" fillId="0" borderId="0" xfId="0" applyFont="1" applyAlignment="1">
      <alignment horizontal="right" vertical="center"/>
    </xf>
    <xf numFmtId="0" fontId="25" fillId="0" borderId="0" xfId="0" applyFont="1" applyAlignment="1">
      <alignment horizontal="right"/>
    </xf>
    <xf numFmtId="4" fontId="25" fillId="0" borderId="0" xfId="0" applyNumberFormat="1" applyFont="1" applyAlignment="1">
      <alignment horizontal="right"/>
    </xf>
    <xf numFmtId="4" fontId="10" fillId="0" borderId="0" xfId="0" applyNumberFormat="1" applyFont="1" applyAlignment="1">
      <alignment horizontal="right" vertical="center"/>
    </xf>
    <xf numFmtId="4" fontId="29" fillId="5" borderId="7" xfId="0" applyNumberFormat="1" applyFont="1" applyFill="1" applyBorder="1" applyAlignment="1">
      <alignment horizontal="center" vertical="center"/>
    </xf>
    <xf numFmtId="4" fontId="27" fillId="5" borderId="9" xfId="0" applyNumberFormat="1" applyFont="1" applyFill="1" applyBorder="1" applyAlignment="1">
      <alignment horizontal="center" vertical="center"/>
    </xf>
    <xf numFmtId="0" fontId="14" fillId="0" borderId="1" xfId="0" applyFont="1" applyBorder="1" applyAlignment="1">
      <alignment horizontal="center" vertical="center" wrapText="1"/>
    </xf>
    <xf numFmtId="0" fontId="15" fillId="0" borderId="2" xfId="0" applyFont="1" applyBorder="1" applyAlignment="1">
      <alignment horizontal="center" vertical="center" wrapText="1"/>
    </xf>
    <xf numFmtId="168" fontId="34" fillId="5" borderId="4" xfId="0" applyNumberFormat="1" applyFont="1" applyFill="1" applyBorder="1" applyAlignment="1">
      <alignment horizontal="center"/>
    </xf>
    <xf numFmtId="0" fontId="35" fillId="2" borderId="7" xfId="0" applyFont="1" applyFill="1" applyBorder="1" applyAlignment="1">
      <alignment horizontal="center"/>
    </xf>
    <xf numFmtId="0" fontId="35" fillId="0" borderId="4" xfId="4" applyFont="1" applyBorder="1" applyAlignment="1">
      <alignment horizontal="left" wrapText="1"/>
    </xf>
    <xf numFmtId="0" fontId="35" fillId="0" borderId="4" xfId="0" applyFont="1" applyBorder="1" applyAlignment="1">
      <alignment horizontal="center"/>
    </xf>
    <xf numFmtId="0" fontId="35" fillId="0" borderId="4" xfId="0" applyFont="1" applyBorder="1" applyAlignment="1">
      <alignment horizontal="right"/>
    </xf>
    <xf numFmtId="2" fontId="35" fillId="0" borderId="4" xfId="0" applyNumberFormat="1" applyFont="1" applyBorder="1" applyAlignment="1">
      <alignment horizontal="right"/>
    </xf>
    <xf numFmtId="164" fontId="35" fillId="0" borderId="3" xfId="1" applyFont="1" applyBorder="1" applyAlignment="1">
      <alignment horizontal="right"/>
    </xf>
    <xf numFmtId="164" fontId="35" fillId="0" borderId="4" xfId="1" applyFont="1" applyFill="1" applyBorder="1" applyAlignment="1">
      <alignment horizontal="right"/>
    </xf>
    <xf numFmtId="0" fontId="35" fillId="2" borderId="4" xfId="0" applyFont="1" applyFill="1" applyBorder="1" applyAlignment="1">
      <alignment horizontal="center"/>
    </xf>
    <xf numFmtId="0" fontId="24" fillId="0" borderId="4" xfId="4" applyFont="1" applyBorder="1" applyAlignment="1">
      <alignment horizontal="left" wrapText="1"/>
    </xf>
    <xf numFmtId="0" fontId="35" fillId="0" borderId="4" xfId="4" applyFont="1" applyBorder="1" applyAlignment="1">
      <alignment horizontal="left" vertical="top" wrapText="1"/>
    </xf>
    <xf numFmtId="0" fontId="35" fillId="0" borderId="4" xfId="0" applyFont="1" applyBorder="1"/>
    <xf numFmtId="164" fontId="35" fillId="0" borderId="4" xfId="1" applyFont="1" applyFill="1" applyBorder="1" applyAlignment="1">
      <alignment horizontal="right" vertical="center"/>
    </xf>
    <xf numFmtId="4" fontId="35" fillId="0" borderId="4" xfId="0" applyNumberFormat="1" applyFont="1" applyBorder="1" applyAlignment="1">
      <alignment horizontal="center"/>
    </xf>
    <xf numFmtId="164" fontId="35" fillId="0" borderId="3" xfId="1" applyFont="1" applyFill="1" applyBorder="1" applyAlignment="1">
      <alignment horizontal="right"/>
    </xf>
    <xf numFmtId="0" fontId="35" fillId="0" borderId="7" xfId="4" applyFont="1" applyBorder="1" applyAlignment="1">
      <alignment horizontal="left" wrapText="1"/>
    </xf>
    <xf numFmtId="4" fontId="35" fillId="0" borderId="7" xfId="0" applyNumberFormat="1" applyFont="1" applyBorder="1" applyAlignment="1">
      <alignment horizontal="center"/>
    </xf>
    <xf numFmtId="0" fontId="35" fillId="0" borderId="7" xfId="0" applyFont="1" applyBorder="1"/>
    <xf numFmtId="164" fontId="35" fillId="0" borderId="14" xfId="1" applyFont="1" applyFill="1" applyBorder="1" applyAlignment="1">
      <alignment horizontal="right"/>
    </xf>
    <xf numFmtId="164" fontId="35" fillId="0" borderId="14" xfId="1" applyFont="1" applyBorder="1" applyAlignment="1">
      <alignment horizontal="right"/>
    </xf>
    <xf numFmtId="4" fontId="36" fillId="5" borderId="3" xfId="0" applyNumberFormat="1" applyFont="1" applyFill="1" applyBorder="1" applyAlignment="1">
      <alignment horizontal="right"/>
    </xf>
    <xf numFmtId="164" fontId="34" fillId="0" borderId="3" xfId="1" applyFont="1" applyBorder="1" applyAlignment="1">
      <alignment horizontal="right"/>
    </xf>
    <xf numFmtId="0" fontId="12" fillId="0" borderId="7" xfId="0" applyFont="1" applyBorder="1" applyAlignment="1">
      <alignment horizontal="center" vertical="center"/>
    </xf>
    <xf numFmtId="0" fontId="35" fillId="0" borderId="7" xfId="4" applyFont="1" applyBorder="1" applyAlignment="1">
      <alignment horizontal="left" vertical="top" wrapText="1"/>
    </xf>
    <xf numFmtId="0" fontId="35" fillId="0" borderId="7" xfId="0" applyFont="1" applyBorder="1" applyAlignment="1">
      <alignment horizontal="center"/>
    </xf>
    <xf numFmtId="164" fontId="35" fillId="0" borderId="7" xfId="1" applyFont="1" applyFill="1" applyBorder="1" applyAlignment="1">
      <alignment horizontal="right" vertical="center"/>
    </xf>
    <xf numFmtId="0" fontId="12" fillId="6" borderId="4" xfId="0" applyFont="1" applyFill="1" applyBorder="1" applyAlignment="1">
      <alignment horizontal="center" vertical="center"/>
    </xf>
    <xf numFmtId="0" fontId="17" fillId="6" borderId="4" xfId="0" applyFont="1" applyFill="1" applyBorder="1" applyAlignment="1">
      <alignment horizontal="center" vertical="center"/>
    </xf>
    <xf numFmtId="0" fontId="12" fillId="6" borderId="4" xfId="0" applyFont="1" applyFill="1" applyBorder="1" applyAlignment="1">
      <alignment vertical="center"/>
    </xf>
    <xf numFmtId="4" fontId="12" fillId="6" borderId="4" xfId="0" applyNumberFormat="1" applyFont="1" applyFill="1" applyBorder="1" applyAlignment="1">
      <alignment vertical="center"/>
    </xf>
    <xf numFmtId="4" fontId="11" fillId="6" borderId="4" xfId="0" applyNumberFormat="1" applyFont="1" applyFill="1" applyBorder="1" applyAlignment="1">
      <alignment vertical="center"/>
    </xf>
    <xf numFmtId="0" fontId="4" fillId="2" borderId="0" xfId="0" applyFont="1" applyFill="1" applyAlignment="1">
      <alignment horizontal="center" vertical="center" wrapText="1"/>
    </xf>
    <xf numFmtId="0" fontId="5" fillId="0" borderId="0" xfId="0" applyFont="1" applyAlignment="1">
      <alignment wrapText="1"/>
    </xf>
    <xf numFmtId="0" fontId="4" fillId="2" borderId="0" xfId="0" applyFont="1" applyFill="1" applyAlignment="1">
      <alignment horizontal="left" vertical="center" wrapText="1"/>
    </xf>
    <xf numFmtId="0" fontId="5" fillId="0" borderId="0" xfId="0" applyFont="1" applyAlignment="1">
      <alignment horizontal="left" wrapText="1"/>
    </xf>
    <xf numFmtId="0" fontId="7" fillId="0" borderId="0" xfId="3" applyFont="1" applyAlignment="1">
      <alignment wrapText="1"/>
    </xf>
    <xf numFmtId="0" fontId="9" fillId="0" borderId="1" xfId="0" applyFont="1" applyBorder="1" applyAlignment="1">
      <alignment horizontal="left" vertical="center" wrapText="1"/>
    </xf>
    <xf numFmtId="0" fontId="0" fillId="0" borderId="3" xfId="0" applyBorder="1" applyAlignment="1">
      <alignment horizontal="left" wrapText="1"/>
    </xf>
    <xf numFmtId="0" fontId="0" fillId="0" borderId="3" xfId="0" applyBorder="1" applyAlignment="1">
      <alignment horizontal="left" vertical="center" wrapText="1"/>
    </xf>
    <xf numFmtId="0" fontId="0" fillId="2" borderId="1" xfId="0" applyFill="1" applyBorder="1" applyAlignment="1">
      <alignment wrapText="1"/>
    </xf>
    <xf numFmtId="0" fontId="0" fillId="0" borderId="3" xfId="0" applyBorder="1" applyAlignment="1">
      <alignment wrapText="1"/>
    </xf>
    <xf numFmtId="0" fontId="6" fillId="2" borderId="4" xfId="0" applyFont="1" applyFill="1" applyBorder="1" applyAlignment="1">
      <alignment horizontal="center" vertical="center" wrapText="1"/>
    </xf>
    <xf numFmtId="0" fontId="7" fillId="2" borderId="4" xfId="0" applyFont="1" applyFill="1" applyBorder="1" applyAlignment="1">
      <alignment horizontal="center"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1" fillId="5" borderId="4" xfId="0" applyFont="1" applyFill="1" applyBorder="1" applyAlignment="1">
      <alignment horizontal="left" vertical="center"/>
    </xf>
    <xf numFmtId="165" fontId="11" fillId="5" borderId="4" xfId="0" applyNumberFormat="1" applyFont="1" applyFill="1" applyBorder="1" applyAlignment="1">
      <alignment horizontal="left" vertical="center" wrapText="1"/>
    </xf>
    <xf numFmtId="165" fontId="11" fillId="0" borderId="0" xfId="0" applyNumberFormat="1" applyFont="1" applyAlignment="1">
      <alignment horizontal="center" vertical="center" wrapText="1"/>
    </xf>
    <xf numFmtId="0" fontId="11" fillId="5" borderId="2" xfId="0" applyFont="1" applyFill="1" applyBorder="1" applyAlignment="1">
      <alignment horizontal="left" vertical="center"/>
    </xf>
    <xf numFmtId="0" fontId="11" fillId="5" borderId="3" xfId="0" applyFont="1" applyFill="1" applyBorder="1" applyAlignment="1">
      <alignment horizontal="left" vertical="center"/>
    </xf>
    <xf numFmtId="165" fontId="11" fillId="0" borderId="0" xfId="0" applyNumberFormat="1" applyFont="1" applyAlignment="1">
      <alignment horizontal="right" vertical="center" wrapText="1"/>
    </xf>
    <xf numFmtId="165" fontId="11" fillId="5" borderId="10" xfId="0" applyNumberFormat="1" applyFont="1" applyFill="1" applyBorder="1" applyAlignment="1">
      <alignment horizontal="left" vertical="center" wrapText="1"/>
    </xf>
    <xf numFmtId="165" fontId="11" fillId="5" borderId="11" xfId="0" applyNumberFormat="1" applyFont="1" applyFill="1" applyBorder="1" applyAlignment="1">
      <alignment horizontal="left" vertical="center" wrapText="1"/>
    </xf>
    <xf numFmtId="0" fontId="12" fillId="0" borderId="1" xfId="0" applyFont="1" applyBorder="1" applyAlignment="1">
      <alignment horizontal="justify" vertical="top" wrapText="1"/>
    </xf>
    <xf numFmtId="0" fontId="12" fillId="0" borderId="2" xfId="0" applyFont="1" applyBorder="1" applyAlignment="1">
      <alignment horizontal="justify" vertical="top" wrapText="1"/>
    </xf>
    <xf numFmtId="0" fontId="12" fillId="0" borderId="3" xfId="0" applyFont="1" applyBorder="1" applyAlignment="1">
      <alignment horizontal="justify" vertical="top" wrapText="1"/>
    </xf>
    <xf numFmtId="4" fontId="12" fillId="0" borderId="7" xfId="0" applyNumberFormat="1" applyFont="1" applyBorder="1" applyAlignment="1">
      <alignment horizontal="center" vertical="center" wrapText="1"/>
    </xf>
    <xf numFmtId="4" fontId="12" fillId="0" borderId="8" xfId="0" applyNumberFormat="1" applyFont="1" applyBorder="1" applyAlignment="1">
      <alignment horizontal="center" vertical="center" wrapText="1"/>
    </xf>
    <xf numFmtId="4" fontId="12" fillId="0" borderId="5" xfId="0" applyNumberFormat="1" applyFont="1" applyBorder="1" applyAlignment="1">
      <alignment horizontal="center" vertical="center" wrapText="1"/>
    </xf>
    <xf numFmtId="165" fontId="11" fillId="5" borderId="1" xfId="0" applyNumberFormat="1" applyFont="1" applyFill="1" applyBorder="1" applyAlignment="1">
      <alignment horizontal="left" vertical="center" wrapText="1"/>
    </xf>
    <xf numFmtId="165" fontId="11" fillId="5" borderId="2" xfId="0" applyNumberFormat="1" applyFont="1" applyFill="1" applyBorder="1" applyAlignment="1">
      <alignment horizontal="left" vertical="center" wrapText="1"/>
    </xf>
    <xf numFmtId="165" fontId="11" fillId="0" borderId="15" xfId="0" applyNumberFormat="1" applyFont="1" applyBorder="1" applyAlignment="1">
      <alignment horizontal="right" vertical="center" wrapText="1"/>
    </xf>
    <xf numFmtId="165" fontId="11" fillId="0" borderId="14" xfId="0" applyNumberFormat="1" applyFont="1" applyBorder="1" applyAlignment="1">
      <alignment horizontal="right" vertical="center" wrapText="1"/>
    </xf>
    <xf numFmtId="169" fontId="12" fillId="0" borderId="7" xfId="1" applyNumberFormat="1" applyFont="1" applyFill="1" applyBorder="1" applyAlignment="1">
      <alignment horizontal="center" vertical="center" wrapText="1"/>
    </xf>
    <xf numFmtId="169" fontId="12" fillId="0" borderId="8" xfId="1" applyNumberFormat="1" applyFont="1" applyFill="1" applyBorder="1" applyAlignment="1">
      <alignment horizontal="center" vertical="center" wrapText="1"/>
    </xf>
    <xf numFmtId="169" fontId="12" fillId="0" borderId="5" xfId="1" applyNumberFormat="1" applyFont="1" applyFill="1" applyBorder="1" applyAlignment="1">
      <alignment horizontal="center" vertical="center" wrapText="1"/>
    </xf>
    <xf numFmtId="169" fontId="12" fillId="0" borderId="7" xfId="0" applyNumberFormat="1" applyFont="1" applyBorder="1" applyAlignment="1">
      <alignment horizontal="center" vertical="center" wrapText="1"/>
    </xf>
    <xf numFmtId="169" fontId="12" fillId="0" borderId="8" xfId="0" applyNumberFormat="1" applyFont="1" applyBorder="1" applyAlignment="1">
      <alignment horizontal="center" vertical="center" wrapText="1"/>
    </xf>
    <xf numFmtId="169" fontId="12" fillId="0" borderId="5" xfId="0" applyNumberFormat="1" applyFont="1" applyBorder="1" applyAlignment="1">
      <alignment horizontal="center" vertical="center" wrapText="1"/>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2" fillId="0" borderId="1" xfId="0" applyFont="1" applyBorder="1" applyAlignment="1">
      <alignment horizontal="center" vertical="top" wrapText="1"/>
    </xf>
    <xf numFmtId="0" fontId="12" fillId="0" borderId="2" xfId="0" applyFont="1" applyBorder="1" applyAlignment="1">
      <alignment horizontal="center" vertical="top" wrapText="1"/>
    </xf>
    <xf numFmtId="0" fontId="12" fillId="0" borderId="3" xfId="0" applyFont="1" applyBorder="1" applyAlignment="1">
      <alignment horizontal="center" vertical="top" wrapText="1"/>
    </xf>
    <xf numFmtId="49" fontId="12" fillId="0" borderId="7" xfId="0" applyNumberFormat="1" applyFont="1" applyBorder="1" applyAlignment="1">
      <alignment horizontal="center" vertical="center"/>
    </xf>
    <xf numFmtId="49" fontId="12" fillId="0" borderId="5" xfId="0" applyNumberFormat="1" applyFont="1" applyBorder="1" applyAlignment="1">
      <alignment horizontal="center" vertical="center"/>
    </xf>
    <xf numFmtId="0" fontId="12" fillId="0" borderId="1" xfId="0" applyFont="1" applyBorder="1" applyAlignment="1">
      <alignment horizontal="left" vertical="top" wrapText="1"/>
    </xf>
    <xf numFmtId="0" fontId="12" fillId="0" borderId="2" xfId="0" applyFont="1" applyBorder="1" applyAlignment="1">
      <alignment horizontal="left" vertical="top" wrapText="1"/>
    </xf>
    <xf numFmtId="0" fontId="11" fillId="5" borderId="2" xfId="2" applyFont="1" applyFill="1" applyBorder="1" applyAlignment="1">
      <alignment horizontal="left" vertical="center" wrapText="1"/>
    </xf>
    <xf numFmtId="0" fontId="11" fillId="5" borderId="3" xfId="2" applyFont="1" applyFill="1" applyBorder="1" applyAlignment="1">
      <alignment horizontal="left" vertical="center" wrapText="1"/>
    </xf>
    <xf numFmtId="0" fontId="12" fillId="0" borderId="4" xfId="2" applyFont="1" applyBorder="1" applyAlignment="1">
      <alignment horizontal="left" vertical="center" wrapText="1"/>
    </xf>
    <xf numFmtId="0" fontId="13" fillId="0" borderId="1" xfId="0" applyFont="1" applyBorder="1" applyAlignment="1">
      <alignment horizontal="left" vertical="center"/>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12" fillId="2" borderId="1" xfId="2" applyFont="1" applyFill="1" applyBorder="1" applyAlignment="1">
      <alignment horizontal="left" vertical="center" wrapText="1"/>
    </xf>
    <xf numFmtId="0" fontId="12" fillId="2" borderId="2" xfId="2" applyFont="1" applyFill="1" applyBorder="1" applyAlignment="1">
      <alignment horizontal="left" vertical="center" wrapText="1"/>
    </xf>
    <xf numFmtId="0" fontId="12" fillId="2" borderId="3" xfId="2" applyFont="1" applyFill="1" applyBorder="1" applyAlignment="1">
      <alignment horizontal="left" vertical="center" wrapText="1"/>
    </xf>
    <xf numFmtId="0" fontId="12" fillId="0" borderId="1" xfId="0" applyFont="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10" xfId="0" applyFont="1" applyBorder="1" applyAlignment="1">
      <alignment horizontal="center" vertical="center"/>
    </xf>
    <xf numFmtId="0" fontId="12" fillId="0" borderId="11" xfId="0" applyFont="1" applyBorder="1" applyAlignment="1">
      <alignment horizontal="center" vertical="center"/>
    </xf>
    <xf numFmtId="0" fontId="25" fillId="5" borderId="1" xfId="0" applyFont="1" applyFill="1" applyBorder="1" applyAlignment="1">
      <alignment horizontal="left"/>
    </xf>
    <xf numFmtId="0" fontId="25" fillId="5" borderId="2" xfId="0" applyFont="1" applyFill="1" applyBorder="1" applyAlignment="1">
      <alignment horizontal="left"/>
    </xf>
    <xf numFmtId="0" fontId="25" fillId="5" borderId="3" xfId="0" applyFont="1" applyFill="1" applyBorder="1" applyAlignment="1">
      <alignment horizontal="left"/>
    </xf>
    <xf numFmtId="0" fontId="25" fillId="5" borderId="1" xfId="0" applyFont="1" applyFill="1" applyBorder="1" applyAlignment="1">
      <alignment horizontal="left" wrapText="1"/>
    </xf>
    <xf numFmtId="0" fontId="25" fillId="5" borderId="2" xfId="0" applyFont="1" applyFill="1" applyBorder="1" applyAlignment="1">
      <alignment horizontal="left" wrapText="1"/>
    </xf>
    <xf numFmtId="0" fontId="25" fillId="5" borderId="3" xfId="0" applyFont="1" applyFill="1" applyBorder="1" applyAlignment="1">
      <alignment horizontal="left" wrapText="1"/>
    </xf>
    <xf numFmtId="0" fontId="29" fillId="5" borderId="1" xfId="0" applyFont="1" applyFill="1" applyBorder="1" applyAlignment="1">
      <alignment horizontal="left"/>
    </xf>
    <xf numFmtId="0" fontId="29" fillId="5" borderId="2" xfId="0" applyFont="1" applyFill="1" applyBorder="1" applyAlignment="1">
      <alignment horizontal="left"/>
    </xf>
    <xf numFmtId="0" fontId="29" fillId="5" borderId="3" xfId="0" applyFont="1" applyFill="1" applyBorder="1" applyAlignment="1">
      <alignment horizontal="left"/>
    </xf>
    <xf numFmtId="0" fontId="27" fillId="0" borderId="2" xfId="0" applyFont="1" applyBorder="1" applyAlignment="1">
      <alignment horizontal="right"/>
    </xf>
    <xf numFmtId="0" fontId="27" fillId="0" borderId="12" xfId="0" applyFont="1" applyBorder="1" applyAlignment="1">
      <alignment horizontal="right"/>
    </xf>
    <xf numFmtId="0" fontId="25" fillId="5" borderId="1" xfId="0" applyFont="1" applyFill="1" applyBorder="1" applyAlignment="1">
      <alignment horizontal="left" vertical="center" wrapText="1"/>
    </xf>
    <xf numFmtId="0" fontId="25" fillId="5" borderId="2" xfId="0" applyFont="1" applyFill="1" applyBorder="1" applyAlignment="1">
      <alignment horizontal="left" vertical="center" wrapText="1"/>
    </xf>
    <xf numFmtId="0" fontId="25" fillId="5" borderId="3" xfId="0" applyFont="1" applyFill="1" applyBorder="1" applyAlignment="1">
      <alignment horizontal="left" vertical="center" wrapText="1"/>
    </xf>
    <xf numFmtId="0" fontId="25" fillId="0" borderId="16" xfId="0" applyFont="1" applyBorder="1" applyAlignment="1">
      <alignment horizontal="center"/>
    </xf>
    <xf numFmtId="0" fontId="25" fillId="0" borderId="0" xfId="0" applyFont="1" applyAlignment="1">
      <alignment horizontal="center"/>
    </xf>
    <xf numFmtId="0" fontId="25" fillId="0" borderId="6" xfId="0" applyFont="1" applyBorder="1" applyAlignment="1">
      <alignment horizontal="center"/>
    </xf>
    <xf numFmtId="0" fontId="12" fillId="2" borderId="4" xfId="2" applyFont="1" applyFill="1" applyBorder="1" applyAlignment="1">
      <alignment horizontal="left" vertical="center" wrapText="1"/>
    </xf>
    <xf numFmtId="4" fontId="25" fillId="0" borderId="1" xfId="0" applyNumberFormat="1" applyFont="1" applyBorder="1" applyAlignment="1">
      <alignment horizontal="center" vertical="center"/>
    </xf>
    <xf numFmtId="4" fontId="25" fillId="0" borderId="3" xfId="0" applyNumberFormat="1" applyFont="1" applyBorder="1" applyAlignment="1">
      <alignment horizontal="center" vertical="center"/>
    </xf>
    <xf numFmtId="0" fontId="29" fillId="5" borderId="1" xfId="0" applyFont="1" applyFill="1" applyBorder="1" applyAlignment="1">
      <alignment horizontal="left" vertical="center"/>
    </xf>
    <xf numFmtId="0" fontId="29" fillId="5" borderId="2" xfId="0" applyFont="1" applyFill="1" applyBorder="1" applyAlignment="1">
      <alignment horizontal="left" vertical="center"/>
    </xf>
    <xf numFmtId="0" fontId="29" fillId="5" borderId="3" xfId="0" applyFont="1" applyFill="1" applyBorder="1" applyAlignment="1">
      <alignment horizontal="left" vertical="center"/>
    </xf>
    <xf numFmtId="0" fontId="11" fillId="5" borderId="1" xfId="0" applyFont="1" applyFill="1" applyBorder="1" applyAlignment="1">
      <alignment horizontal="left" vertical="center" wrapText="1"/>
    </xf>
    <xf numFmtId="49" fontId="12" fillId="0" borderId="8" xfId="0" applyNumberFormat="1" applyFont="1" applyBorder="1" applyAlignment="1">
      <alignment horizontal="center" vertical="center"/>
    </xf>
    <xf numFmtId="0" fontId="35" fillId="2" borderId="7" xfId="0" applyFont="1" applyFill="1" applyBorder="1" applyAlignment="1">
      <alignment horizontal="center"/>
    </xf>
    <xf numFmtId="0" fontId="35" fillId="2" borderId="8" xfId="0" applyFont="1" applyFill="1" applyBorder="1" applyAlignment="1">
      <alignment horizontal="center"/>
    </xf>
    <xf numFmtId="0" fontId="12" fillId="0" borderId="1" xfId="0" applyFont="1" applyBorder="1" applyAlignment="1">
      <alignment horizontal="right" vertical="center"/>
    </xf>
    <xf numFmtId="0" fontId="12" fillId="0" borderId="2" xfId="0" applyFont="1" applyBorder="1" applyAlignment="1">
      <alignment horizontal="right" vertical="center"/>
    </xf>
    <xf numFmtId="0" fontId="12" fillId="0" borderId="3" xfId="0" applyFont="1" applyBorder="1" applyAlignment="1">
      <alignment horizontal="right" vertical="center"/>
    </xf>
    <xf numFmtId="0" fontId="13" fillId="0" borderId="4" xfId="0" applyFont="1" applyBorder="1" applyAlignment="1">
      <alignment horizontal="left" vertical="center"/>
    </xf>
    <xf numFmtId="0" fontId="34" fillId="5" borderId="1" xfId="4" applyFont="1" applyFill="1" applyBorder="1" applyAlignment="1">
      <alignment horizontal="left"/>
    </xf>
    <xf numFmtId="0" fontId="34" fillId="5" borderId="2" xfId="4" applyFont="1" applyFill="1" applyBorder="1" applyAlignment="1">
      <alignment horizontal="left"/>
    </xf>
    <xf numFmtId="0" fontId="35" fillId="0" borderId="1" xfId="0" applyFont="1" applyBorder="1" applyAlignment="1">
      <alignment horizontal="center"/>
    </xf>
    <xf numFmtId="0" fontId="35" fillId="0" borderId="2" xfId="0" applyFont="1" applyBorder="1" applyAlignment="1">
      <alignment horizontal="center"/>
    </xf>
    <xf numFmtId="0" fontId="35" fillId="0" borderId="3" xfId="0" applyFont="1" applyBorder="1" applyAlignment="1">
      <alignment horizontal="center"/>
    </xf>
  </cellXfs>
  <cellStyles count="5">
    <cellStyle name="Comma" xfId="1" builtinId="3"/>
    <cellStyle name="Normal" xfId="0" builtinId="0"/>
    <cellStyle name="Normal 2" xfId="2" xr:uid="{00000000-0005-0000-0000-000002000000}"/>
    <cellStyle name="Normal 4" xfId="3" xr:uid="{13E14747-F074-4661-80A3-29379950E3F3}"/>
    <cellStyle name="Normal 5" xfId="4" xr:uid="{D123E1A9-8F06-4CD6-A963-DA10719498A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3</xdr:col>
      <xdr:colOff>95250</xdr:colOff>
      <xdr:row>58</xdr:row>
      <xdr:rowOff>125730</xdr:rowOff>
    </xdr:from>
    <xdr:to>
      <xdr:col>3</xdr:col>
      <xdr:colOff>171450</xdr:colOff>
      <xdr:row>58</xdr:row>
      <xdr:rowOff>328115</xdr:rowOff>
    </xdr:to>
    <xdr:sp macro="" textlink="">
      <xdr:nvSpPr>
        <xdr:cNvPr id="2" name="Text Box 118">
          <a:extLst>
            <a:ext uri="{FF2B5EF4-FFF2-40B4-BE49-F238E27FC236}">
              <a16:creationId xmlns:a16="http://schemas.microsoft.com/office/drawing/2014/main" id="{97C93BBB-BBF2-44BD-888D-0DAA84DE0F26}"/>
            </a:ext>
          </a:extLst>
        </xdr:cNvPr>
        <xdr:cNvSpPr txBox="1">
          <a:spLocks noChangeArrowheads="1"/>
        </xdr:cNvSpPr>
      </xdr:nvSpPr>
      <xdr:spPr bwMode="auto">
        <a:xfrm>
          <a:off x="6164580" y="101654610"/>
          <a:ext cx="76200" cy="20238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78F8D9-3F2D-44DC-BA05-5A8E4565B9DF}">
  <dimension ref="B11:F16"/>
  <sheetViews>
    <sheetView topLeftCell="A31" workbookViewId="0">
      <selection activeCell="D20" sqref="D20"/>
    </sheetView>
  </sheetViews>
  <sheetFormatPr defaultRowHeight="14.45"/>
  <sheetData>
    <row r="11" spans="2:6" ht="15" customHeight="1">
      <c r="B11" s="221" t="s">
        <v>0</v>
      </c>
      <c r="C11" s="222"/>
      <c r="D11" s="222"/>
      <c r="E11" s="222"/>
    </row>
    <row r="12" spans="2:6">
      <c r="B12" s="222"/>
      <c r="C12" s="222"/>
      <c r="D12" s="222"/>
      <c r="E12" s="222"/>
    </row>
    <row r="13" spans="2:6">
      <c r="B13" s="222"/>
      <c r="C13" s="222"/>
      <c r="D13" s="222"/>
      <c r="E13" s="222"/>
    </row>
    <row r="14" spans="2:6">
      <c r="C14" s="223" t="s">
        <v>1</v>
      </c>
      <c r="D14" s="224"/>
      <c r="E14" s="224"/>
      <c r="F14" s="224"/>
    </row>
    <row r="15" spans="2:6">
      <c r="C15" s="224"/>
      <c r="D15" s="224"/>
      <c r="E15" s="224"/>
      <c r="F15" s="224"/>
    </row>
    <row r="16" spans="2:6">
      <c r="C16" s="224"/>
      <c r="D16" s="224"/>
      <c r="E16" s="224"/>
      <c r="F16" s="224"/>
    </row>
  </sheetData>
  <mergeCells count="2">
    <mergeCell ref="B11:E13"/>
    <mergeCell ref="C14:F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9F9588-3CF9-4483-A3DA-4A48DA204E47}">
  <dimension ref="B2:H9"/>
  <sheetViews>
    <sheetView workbookViewId="0">
      <selection activeCell="B24" sqref="B24"/>
    </sheetView>
  </sheetViews>
  <sheetFormatPr defaultRowHeight="14.45"/>
  <sheetData>
    <row r="2" spans="2:8">
      <c r="B2" s="3" t="s">
        <v>2</v>
      </c>
      <c r="C2" s="4"/>
      <c r="D2" s="4"/>
      <c r="E2" s="4"/>
      <c r="F2" s="4"/>
      <c r="G2" s="4"/>
      <c r="H2" s="5"/>
    </row>
    <row r="3" spans="2:8" ht="96" customHeight="1">
      <c r="B3" s="225" t="s">
        <v>3</v>
      </c>
      <c r="C3" s="225"/>
      <c r="D3" s="225"/>
      <c r="E3" s="225"/>
      <c r="F3" s="225"/>
      <c r="G3" s="225"/>
      <c r="H3" s="225"/>
    </row>
    <row r="4" spans="2:8" ht="52.5" customHeight="1">
      <c r="B4" s="225" t="s">
        <v>4</v>
      </c>
      <c r="C4" s="225"/>
      <c r="D4" s="225"/>
      <c r="E4" s="225"/>
      <c r="F4" s="225"/>
      <c r="G4" s="225"/>
      <c r="H4" s="225"/>
    </row>
    <row r="5" spans="2:8" ht="76.5" customHeight="1">
      <c r="B5" s="225" t="s">
        <v>5</v>
      </c>
      <c r="C5" s="225"/>
      <c r="D5" s="225"/>
      <c r="E5" s="225"/>
      <c r="F5" s="225"/>
      <c r="G5" s="225"/>
      <c r="H5" s="225"/>
    </row>
    <row r="6" spans="2:8" ht="54" customHeight="1">
      <c r="B6" s="225" t="s">
        <v>6</v>
      </c>
      <c r="C6" s="225"/>
      <c r="D6" s="225"/>
      <c r="E6" s="225"/>
      <c r="F6" s="225"/>
      <c r="G6" s="225"/>
      <c r="H6" s="225"/>
    </row>
    <row r="7" spans="2:8" ht="42.75" customHeight="1">
      <c r="B7" s="225" t="s">
        <v>7</v>
      </c>
      <c r="C7" s="225"/>
      <c r="D7" s="225"/>
      <c r="E7" s="225"/>
      <c r="F7" s="225"/>
      <c r="G7" s="225"/>
      <c r="H7" s="225"/>
    </row>
    <row r="8" spans="2:8" ht="63.2" customHeight="1">
      <c r="B8" s="225" t="s">
        <v>8</v>
      </c>
      <c r="C8" s="225"/>
      <c r="D8" s="225"/>
      <c r="E8" s="225"/>
      <c r="F8" s="225"/>
      <c r="G8" s="225"/>
      <c r="H8" s="225"/>
    </row>
    <row r="9" spans="2:8" ht="45" customHeight="1">
      <c r="B9" s="225" t="s">
        <v>9</v>
      </c>
      <c r="C9" s="225"/>
      <c r="D9" s="225"/>
      <c r="E9" s="225"/>
      <c r="F9" s="225"/>
      <c r="G9" s="225"/>
      <c r="H9" s="225"/>
    </row>
  </sheetData>
  <mergeCells count="7">
    <mergeCell ref="B9:H9"/>
    <mergeCell ref="B3:H3"/>
    <mergeCell ref="B4:H4"/>
    <mergeCell ref="B5:H5"/>
    <mergeCell ref="B6:H6"/>
    <mergeCell ref="B7:H7"/>
    <mergeCell ref="B8:H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45FBB-0FFE-49D9-8C97-777E95AA3DC2}">
  <dimension ref="A2:C26"/>
  <sheetViews>
    <sheetView tabSelected="1" topLeftCell="A5" zoomScale="90" zoomScaleNormal="100" workbookViewId="0">
      <selection activeCell="H9" sqref="H9"/>
    </sheetView>
  </sheetViews>
  <sheetFormatPr defaultRowHeight="14.45"/>
  <cols>
    <col min="2" max="2" width="57.5703125" customWidth="1"/>
    <col min="3" max="3" width="19.28515625" customWidth="1"/>
  </cols>
  <sheetData>
    <row r="2" spans="1:3">
      <c r="B2" s="231" t="s">
        <v>10</v>
      </c>
      <c r="C2" s="232"/>
    </row>
    <row r="3" spans="1:3">
      <c r="B3" s="232"/>
      <c r="C3" s="232"/>
    </row>
    <row r="4" spans="1:3" ht="14.45" customHeight="1" thickBot="1"/>
    <row r="5" spans="1:3" ht="56.85" customHeight="1" thickBot="1">
      <c r="A5" s="1"/>
      <c r="B5" s="2" t="s">
        <v>11</v>
      </c>
      <c r="C5" s="7" t="s">
        <v>12</v>
      </c>
    </row>
    <row r="6" spans="1:3" ht="27.75" customHeight="1">
      <c r="A6" s="1">
        <v>1</v>
      </c>
      <c r="B6" s="2" t="s">
        <v>13</v>
      </c>
      <c r="C6" s="11">
        <f>'Punime Ndertimore'!G167</f>
        <v>0</v>
      </c>
    </row>
    <row r="7" spans="1:3" ht="24.95" customHeight="1">
      <c r="A7" s="1">
        <v>2</v>
      </c>
      <c r="B7" s="2" t="s">
        <v>14</v>
      </c>
      <c r="C7" s="11">
        <f>'Punime Hidraulike'!G137</f>
        <v>0</v>
      </c>
    </row>
    <row r="8" spans="1:3" ht="18.95" customHeight="1">
      <c r="A8" s="1">
        <v>3</v>
      </c>
      <c r="B8" s="2" t="s">
        <v>15</v>
      </c>
      <c r="C8" s="11">
        <f>'Punime Elektrike'!G77</f>
        <v>0</v>
      </c>
    </row>
    <row r="9" spans="1:3" ht="19.5" customHeight="1">
      <c r="A9" s="1">
        <v>4</v>
      </c>
      <c r="B9" s="2" t="s">
        <v>16</v>
      </c>
      <c r="C9" s="11">
        <f>'Punime Mekanike'!G22</f>
        <v>0</v>
      </c>
    </row>
    <row r="10" spans="1:3" ht="19.5" customHeight="1">
      <c r="A10" s="1">
        <v>5</v>
      </c>
      <c r="B10" s="2" t="s">
        <v>17</v>
      </c>
      <c r="C10" s="11">
        <f>'Punime te tjera Ambje Ekzistues'!G28</f>
        <v>0</v>
      </c>
    </row>
    <row r="11" spans="1:3" ht="28.9">
      <c r="A11" s="1"/>
      <c r="B11" s="10" t="s">
        <v>18</v>
      </c>
      <c r="C11" s="11">
        <v>0</v>
      </c>
    </row>
    <row r="12" spans="1:3" ht="28.7" customHeight="1">
      <c r="A12" s="6"/>
      <c r="B12" s="8" t="s">
        <v>19</v>
      </c>
      <c r="C12" s="12">
        <f>SUM(C6:C11)</f>
        <v>0</v>
      </c>
    </row>
    <row r="13" spans="1:3" ht="26.85" customHeight="1">
      <c r="A13" s="1"/>
      <c r="B13" s="2" t="s">
        <v>20</v>
      </c>
      <c r="C13" s="11"/>
    </row>
    <row r="14" spans="1:3" ht="23.85" customHeight="1">
      <c r="A14" s="6"/>
      <c r="B14" s="8" t="s">
        <v>21</v>
      </c>
      <c r="C14" s="12">
        <f>C12+C13</f>
        <v>0</v>
      </c>
    </row>
    <row r="16" spans="1:3">
      <c r="B16" s="13" t="s">
        <v>22</v>
      </c>
      <c r="C16" s="13"/>
    </row>
    <row r="17" spans="2:3">
      <c r="B17" s="13"/>
      <c r="C17" s="13"/>
    </row>
    <row r="18" spans="2:3">
      <c r="B18" s="13" t="s">
        <v>23</v>
      </c>
      <c r="C18" s="13"/>
    </row>
    <row r="19" spans="2:3">
      <c r="B19" s="13"/>
      <c r="C19" s="13"/>
    </row>
    <row r="20" spans="2:3">
      <c r="B20" s="13"/>
      <c r="C20" s="13"/>
    </row>
    <row r="21" spans="2:3">
      <c r="B21" s="13" t="s">
        <v>24</v>
      </c>
      <c r="C21" s="13"/>
    </row>
    <row r="22" spans="2:3">
      <c r="B22" s="13"/>
      <c r="C22" s="13"/>
    </row>
    <row r="23" spans="2:3">
      <c r="B23" s="14" t="s">
        <v>25</v>
      </c>
      <c r="C23" s="15"/>
    </row>
    <row r="24" spans="2:3">
      <c r="B24" s="226" t="s">
        <v>26</v>
      </c>
      <c r="C24" s="227"/>
    </row>
    <row r="25" spans="2:3">
      <c r="B25" s="226" t="s">
        <v>27</v>
      </c>
      <c r="C25" s="228"/>
    </row>
    <row r="26" spans="2:3">
      <c r="B26" s="229" t="s">
        <v>28</v>
      </c>
      <c r="C26" s="230"/>
    </row>
  </sheetData>
  <mergeCells count="4">
    <mergeCell ref="B24:C24"/>
    <mergeCell ref="B25:C25"/>
    <mergeCell ref="B26:C26"/>
    <mergeCell ref="B2:C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7A1B8-4687-46DE-BD6E-3513AE001229}">
  <dimension ref="A2:G167"/>
  <sheetViews>
    <sheetView workbookViewId="0">
      <selection activeCell="G5" sqref="G5"/>
    </sheetView>
  </sheetViews>
  <sheetFormatPr defaultColWidth="8.85546875" defaultRowHeight="14.45"/>
  <cols>
    <col min="2" max="2" width="8.5703125" customWidth="1"/>
    <col min="3" max="3" width="66.140625" customWidth="1"/>
    <col min="4" max="4" width="7.5703125" bestFit="1" customWidth="1"/>
    <col min="5" max="5" width="10.28515625" bestFit="1" customWidth="1"/>
    <col min="6" max="6" width="11.28515625" bestFit="1" customWidth="1"/>
  </cols>
  <sheetData>
    <row r="2" spans="1:7" ht="14.65">
      <c r="A2" s="188">
        <v>1</v>
      </c>
      <c r="B2" s="189"/>
      <c r="C2" s="233" t="s">
        <v>29</v>
      </c>
      <c r="D2" s="233"/>
      <c r="E2" s="233"/>
      <c r="F2" s="233"/>
      <c r="G2" s="234"/>
    </row>
    <row r="3" spans="1:7">
      <c r="A3" s="16" t="s">
        <v>30</v>
      </c>
      <c r="B3" s="17"/>
      <c r="C3" s="235" t="s">
        <v>31</v>
      </c>
      <c r="D3" s="235"/>
      <c r="E3" s="235"/>
      <c r="F3" s="235"/>
      <c r="G3" s="235"/>
    </row>
    <row r="4" spans="1:7">
      <c r="A4" s="18" t="s">
        <v>32</v>
      </c>
      <c r="B4" s="19"/>
      <c r="C4" s="20" t="s">
        <v>33</v>
      </c>
      <c r="D4" s="21" t="s">
        <v>34</v>
      </c>
      <c r="E4" s="21" t="s">
        <v>35</v>
      </c>
      <c r="F4" s="22" t="s">
        <v>36</v>
      </c>
      <c r="G4" s="22" t="s">
        <v>37</v>
      </c>
    </row>
    <row r="5" spans="1:7" ht="63">
      <c r="A5" s="23">
        <v>1.01</v>
      </c>
      <c r="B5" s="24"/>
      <c r="C5" s="25" t="s">
        <v>38</v>
      </c>
      <c r="D5" s="26" t="s">
        <v>39</v>
      </c>
      <c r="E5" s="27">
        <v>1</v>
      </c>
      <c r="F5" s="28"/>
      <c r="G5" s="28">
        <f>E5*F5</f>
        <v>0</v>
      </c>
    </row>
    <row r="6" spans="1:7" ht="75.599999999999994">
      <c r="A6" s="23">
        <v>1.01</v>
      </c>
      <c r="B6" s="24"/>
      <c r="C6" s="25" t="s">
        <v>40</v>
      </c>
      <c r="D6" s="26" t="s">
        <v>41</v>
      </c>
      <c r="E6" s="27">
        <v>195</v>
      </c>
      <c r="F6" s="28"/>
      <c r="G6" s="28">
        <f>E6*F6</f>
        <v>0</v>
      </c>
    </row>
    <row r="7" spans="1:7" ht="14.65">
      <c r="A7" s="29"/>
      <c r="B7" s="30"/>
      <c r="C7" s="31"/>
      <c r="D7" s="236" t="s">
        <v>42</v>
      </c>
      <c r="E7" s="236"/>
      <c r="F7" s="32">
        <v>1.01</v>
      </c>
      <c r="G7" s="33">
        <f>SUM(G5:G6)</f>
        <v>0</v>
      </c>
    </row>
    <row r="8" spans="1:7" ht="14.65">
      <c r="A8" s="34"/>
      <c r="B8" s="30"/>
      <c r="C8" s="35"/>
      <c r="D8" s="36"/>
      <c r="E8" s="36"/>
      <c r="F8" s="37"/>
      <c r="G8" s="38"/>
    </row>
    <row r="9" spans="1:7">
      <c r="A9" s="16" t="s">
        <v>43</v>
      </c>
      <c r="B9" s="17"/>
      <c r="C9" s="235" t="s">
        <v>44</v>
      </c>
      <c r="D9" s="235"/>
      <c r="E9" s="235"/>
      <c r="F9" s="235"/>
      <c r="G9" s="235"/>
    </row>
    <row r="10" spans="1:7">
      <c r="A10" s="18" t="s">
        <v>32</v>
      </c>
      <c r="B10" s="19"/>
      <c r="C10" s="20" t="s">
        <v>33</v>
      </c>
      <c r="D10" s="21" t="s">
        <v>34</v>
      </c>
      <c r="E10" s="21" t="s">
        <v>35</v>
      </c>
      <c r="F10" s="22" t="s">
        <v>36</v>
      </c>
      <c r="G10" s="22" t="s">
        <v>37</v>
      </c>
    </row>
    <row r="11" spans="1:7" ht="50.45">
      <c r="A11" s="23" t="s">
        <v>45</v>
      </c>
      <c r="B11" s="39"/>
      <c r="C11" s="25" t="s">
        <v>46</v>
      </c>
      <c r="D11" s="26" t="s">
        <v>39</v>
      </c>
      <c r="E11" s="40">
        <v>1</v>
      </c>
      <c r="F11" s="41"/>
      <c r="G11" s="42">
        <f>E11*F11</f>
        <v>0</v>
      </c>
    </row>
    <row r="12" spans="1:7" ht="50.45">
      <c r="A12" s="23" t="s">
        <v>47</v>
      </c>
      <c r="B12" s="39"/>
      <c r="C12" s="25" t="s">
        <v>48</v>
      </c>
      <c r="D12" s="26" t="s">
        <v>39</v>
      </c>
      <c r="E12" s="40">
        <v>1</v>
      </c>
      <c r="F12" s="41"/>
      <c r="G12" s="42">
        <f>E12*F12</f>
        <v>0</v>
      </c>
    </row>
    <row r="13" spans="1:7">
      <c r="A13" s="23" t="s">
        <v>49</v>
      </c>
      <c r="B13" s="39"/>
      <c r="C13" s="25" t="s">
        <v>50</v>
      </c>
      <c r="D13" s="26" t="s">
        <v>39</v>
      </c>
      <c r="E13" s="40">
        <v>1</v>
      </c>
      <c r="F13" s="41"/>
      <c r="G13" s="42">
        <f>E13*F13</f>
        <v>0</v>
      </c>
    </row>
    <row r="14" spans="1:7" ht="25.15">
      <c r="A14" s="23" t="s">
        <v>51</v>
      </c>
      <c r="B14" s="39"/>
      <c r="C14" s="25" t="s">
        <v>52</v>
      </c>
      <c r="D14" s="26" t="s">
        <v>39</v>
      </c>
      <c r="E14" s="40">
        <v>1</v>
      </c>
      <c r="F14" s="41"/>
      <c r="G14" s="42">
        <f>E14*F14</f>
        <v>0</v>
      </c>
    </row>
    <row r="15" spans="1:7">
      <c r="A15" s="240"/>
      <c r="B15" s="240"/>
      <c r="C15" s="240"/>
      <c r="D15" s="236" t="s">
        <v>42</v>
      </c>
      <c r="E15" s="236"/>
      <c r="F15" s="44" t="str">
        <f>A9</f>
        <v>1.02</v>
      </c>
      <c r="G15" s="33">
        <f>SUM(G11:G14)</f>
        <v>0</v>
      </c>
    </row>
    <row r="16" spans="1:7">
      <c r="A16" s="237"/>
      <c r="B16" s="237"/>
      <c r="C16" s="237"/>
      <c r="D16" s="237"/>
      <c r="E16" s="237"/>
      <c r="F16" s="237"/>
      <c r="G16" s="237"/>
    </row>
    <row r="17" spans="1:7">
      <c r="A17" s="16" t="s">
        <v>53</v>
      </c>
      <c r="B17" s="17"/>
      <c r="C17" s="235" t="s">
        <v>54</v>
      </c>
      <c r="D17" s="235"/>
      <c r="E17" s="235"/>
      <c r="F17" s="235"/>
      <c r="G17" s="235"/>
    </row>
    <row r="18" spans="1:7">
      <c r="A18" s="18" t="s">
        <v>32</v>
      </c>
      <c r="B18" s="19"/>
      <c r="C18" s="20" t="s">
        <v>33</v>
      </c>
      <c r="D18" s="21" t="s">
        <v>34</v>
      </c>
      <c r="E18" s="21" t="s">
        <v>35</v>
      </c>
      <c r="F18" s="22" t="s">
        <v>36</v>
      </c>
      <c r="G18" s="22" t="s">
        <v>37</v>
      </c>
    </row>
    <row r="19" spans="1:7" ht="113.45">
      <c r="A19" s="23" t="s">
        <v>55</v>
      </c>
      <c r="B19" s="39"/>
      <c r="C19" s="25" t="s">
        <v>56</v>
      </c>
      <c r="D19" s="26" t="s">
        <v>57</v>
      </c>
      <c r="E19" s="46">
        <v>60</v>
      </c>
      <c r="F19" s="41"/>
      <c r="G19" s="42">
        <f>E19*F19</f>
        <v>0</v>
      </c>
    </row>
    <row r="20" spans="1:7" ht="75.599999999999994">
      <c r="A20" s="23" t="s">
        <v>58</v>
      </c>
      <c r="B20" s="39"/>
      <c r="C20" s="25" t="s">
        <v>59</v>
      </c>
      <c r="D20" s="26" t="s">
        <v>57</v>
      </c>
      <c r="E20" s="46">
        <v>66</v>
      </c>
      <c r="F20" s="41"/>
      <c r="G20" s="42">
        <f t="shared" ref="G20:G30" si="0">E20*F20</f>
        <v>0</v>
      </c>
    </row>
    <row r="21" spans="1:7" ht="75.599999999999994">
      <c r="A21" s="23" t="s">
        <v>60</v>
      </c>
      <c r="B21" s="39"/>
      <c r="C21" s="25" t="s">
        <v>61</v>
      </c>
      <c r="D21" s="26" t="s">
        <v>57</v>
      </c>
      <c r="E21" s="46">
        <v>53</v>
      </c>
      <c r="F21" s="41"/>
      <c r="G21" s="42">
        <f t="shared" si="0"/>
        <v>0</v>
      </c>
    </row>
    <row r="22" spans="1:7" ht="37.9">
      <c r="A22" s="23" t="s">
        <v>62</v>
      </c>
      <c r="B22" s="39"/>
      <c r="C22" s="25" t="s">
        <v>63</v>
      </c>
      <c r="D22" s="26" t="s">
        <v>57</v>
      </c>
      <c r="E22" s="46">
        <v>15</v>
      </c>
      <c r="F22" s="41"/>
      <c r="G22" s="42">
        <f t="shared" si="0"/>
        <v>0</v>
      </c>
    </row>
    <row r="23" spans="1:7" ht="37.9">
      <c r="A23" s="23" t="s">
        <v>64</v>
      </c>
      <c r="B23" s="39"/>
      <c r="C23" s="25" t="s">
        <v>65</v>
      </c>
      <c r="D23" s="26" t="s">
        <v>57</v>
      </c>
      <c r="E23" s="46">
        <v>65</v>
      </c>
      <c r="F23" s="41"/>
      <c r="G23" s="42">
        <f t="shared" si="0"/>
        <v>0</v>
      </c>
    </row>
    <row r="24" spans="1:7" ht="25.15">
      <c r="A24" s="23" t="s">
        <v>66</v>
      </c>
      <c r="B24" s="39"/>
      <c r="C24" s="25" t="s">
        <v>67</v>
      </c>
      <c r="D24" s="26" t="s">
        <v>57</v>
      </c>
      <c r="E24" s="46">
        <v>18</v>
      </c>
      <c r="F24" s="41"/>
      <c r="G24" s="42">
        <f t="shared" si="0"/>
        <v>0</v>
      </c>
    </row>
    <row r="25" spans="1:7">
      <c r="A25" s="23" t="s">
        <v>68</v>
      </c>
      <c r="B25" s="39"/>
      <c r="C25" s="25"/>
      <c r="D25" s="26"/>
      <c r="E25" s="27"/>
      <c r="F25" s="41"/>
      <c r="G25" s="42">
        <f t="shared" si="0"/>
        <v>0</v>
      </c>
    </row>
    <row r="26" spans="1:7">
      <c r="A26" s="23" t="s">
        <v>69</v>
      </c>
      <c r="B26" s="39"/>
      <c r="C26" s="25"/>
      <c r="D26" s="26"/>
      <c r="E26" s="27"/>
      <c r="F26" s="41"/>
      <c r="G26" s="42">
        <f t="shared" si="0"/>
        <v>0</v>
      </c>
    </row>
    <row r="27" spans="1:7">
      <c r="A27" s="23" t="s">
        <v>70</v>
      </c>
      <c r="B27" s="39"/>
      <c r="C27" s="25"/>
      <c r="D27" s="26"/>
      <c r="E27" s="27"/>
      <c r="F27" s="41"/>
      <c r="G27" s="42">
        <f t="shared" si="0"/>
        <v>0</v>
      </c>
    </row>
    <row r="28" spans="1:7">
      <c r="A28" s="23" t="s">
        <v>71</v>
      </c>
      <c r="B28" s="39"/>
      <c r="C28" s="25"/>
      <c r="D28" s="26"/>
      <c r="E28" s="27"/>
      <c r="F28" s="41"/>
      <c r="G28" s="42">
        <f t="shared" si="0"/>
        <v>0</v>
      </c>
    </row>
    <row r="29" spans="1:7">
      <c r="A29" s="23" t="s">
        <v>72</v>
      </c>
      <c r="B29" s="39"/>
      <c r="C29" s="25"/>
      <c r="D29" s="26"/>
      <c r="E29" s="40"/>
      <c r="F29" s="41"/>
      <c r="G29" s="42">
        <f t="shared" si="0"/>
        <v>0</v>
      </c>
    </row>
    <row r="30" spans="1:7">
      <c r="A30" s="23" t="s">
        <v>73</v>
      </c>
      <c r="B30" s="39"/>
      <c r="C30" s="25"/>
      <c r="D30" s="26"/>
      <c r="E30" s="27"/>
      <c r="F30" s="41"/>
      <c r="G30" s="42">
        <f t="shared" si="0"/>
        <v>0</v>
      </c>
    </row>
    <row r="31" spans="1:7">
      <c r="A31" s="240"/>
      <c r="B31" s="240"/>
      <c r="C31" s="240"/>
      <c r="D31" s="249" t="s">
        <v>42</v>
      </c>
      <c r="E31" s="250"/>
      <c r="F31" s="47" t="str">
        <f>A17</f>
        <v>1.03</v>
      </c>
      <c r="G31" s="48">
        <f>SUM(G19:G30)</f>
        <v>0</v>
      </c>
    </row>
    <row r="32" spans="1:7">
      <c r="A32" s="237"/>
      <c r="B32" s="237"/>
      <c r="C32" s="237"/>
      <c r="D32" s="237"/>
      <c r="E32" s="237"/>
      <c r="F32" s="237"/>
      <c r="G32" s="237"/>
    </row>
    <row r="33" spans="1:7">
      <c r="A33" s="16" t="s">
        <v>74</v>
      </c>
      <c r="B33" s="17"/>
      <c r="C33" s="238" t="s">
        <v>75</v>
      </c>
      <c r="D33" s="238"/>
      <c r="E33" s="238"/>
      <c r="F33" s="238"/>
      <c r="G33" s="239"/>
    </row>
    <row r="34" spans="1:7">
      <c r="A34" s="18" t="s">
        <v>32</v>
      </c>
      <c r="B34" s="19"/>
      <c r="C34" s="20" t="s">
        <v>33</v>
      </c>
      <c r="D34" s="21" t="s">
        <v>34</v>
      </c>
      <c r="E34" s="21" t="s">
        <v>35</v>
      </c>
      <c r="F34" s="22" t="s">
        <v>36</v>
      </c>
      <c r="G34" s="22" t="s">
        <v>37</v>
      </c>
    </row>
    <row r="35" spans="1:7">
      <c r="A35" s="23"/>
      <c r="B35" s="49"/>
      <c r="C35" s="243" t="s">
        <v>76</v>
      </c>
      <c r="D35" s="244"/>
      <c r="E35" s="244"/>
      <c r="F35" s="244"/>
      <c r="G35" s="245"/>
    </row>
    <row r="36" spans="1:7" ht="63">
      <c r="A36" s="23" t="s">
        <v>77</v>
      </c>
      <c r="B36" s="49"/>
      <c r="C36" s="50" t="s">
        <v>78</v>
      </c>
      <c r="D36" s="26" t="s">
        <v>57</v>
      </c>
      <c r="E36" s="46">
        <v>3.8</v>
      </c>
      <c r="F36" s="41"/>
      <c r="G36" s="42">
        <f t="shared" ref="G36:G43" si="1">E36*F36</f>
        <v>0</v>
      </c>
    </row>
    <row r="37" spans="1:7" ht="75.599999999999994">
      <c r="A37" s="23" t="s">
        <v>79</v>
      </c>
      <c r="B37" s="49"/>
      <c r="C37" s="50" t="s">
        <v>80</v>
      </c>
      <c r="D37" s="26" t="s">
        <v>57</v>
      </c>
      <c r="E37" s="46">
        <v>25.5</v>
      </c>
      <c r="F37" s="41"/>
      <c r="G37" s="42">
        <f t="shared" si="1"/>
        <v>0</v>
      </c>
    </row>
    <row r="38" spans="1:7" ht="75.599999999999994">
      <c r="A38" s="23" t="s">
        <v>79</v>
      </c>
      <c r="B38" s="49"/>
      <c r="C38" s="50" t="s">
        <v>81</v>
      </c>
      <c r="D38" s="26" t="s">
        <v>57</v>
      </c>
      <c r="E38" s="46">
        <v>20.5</v>
      </c>
      <c r="F38" s="41"/>
      <c r="G38" s="42">
        <f t="shared" si="1"/>
        <v>0</v>
      </c>
    </row>
    <row r="39" spans="1:7" ht="75.599999999999994">
      <c r="A39" s="23" t="s">
        <v>82</v>
      </c>
      <c r="B39" s="49"/>
      <c r="C39" s="50" t="s">
        <v>83</v>
      </c>
      <c r="D39" s="26" t="s">
        <v>57</v>
      </c>
      <c r="E39" s="46">
        <v>24.5</v>
      </c>
      <c r="F39" s="41"/>
      <c r="G39" s="42">
        <f t="shared" si="1"/>
        <v>0</v>
      </c>
    </row>
    <row r="40" spans="1:7" ht="63">
      <c r="A40" s="23" t="s">
        <v>84</v>
      </c>
      <c r="B40" s="49"/>
      <c r="C40" s="50" t="s">
        <v>85</v>
      </c>
      <c r="D40" s="26" t="s">
        <v>57</v>
      </c>
      <c r="E40" s="46">
        <v>8.9</v>
      </c>
      <c r="F40" s="41"/>
      <c r="G40" s="42">
        <f t="shared" si="1"/>
        <v>0</v>
      </c>
    </row>
    <row r="41" spans="1:7" ht="63">
      <c r="A41" s="23" t="s">
        <v>86</v>
      </c>
      <c r="B41" s="49"/>
      <c r="C41" s="50" t="s">
        <v>87</v>
      </c>
      <c r="D41" s="26" t="s">
        <v>57</v>
      </c>
      <c r="E41" s="46">
        <v>79</v>
      </c>
      <c r="F41" s="41"/>
      <c r="G41" s="42">
        <f t="shared" si="1"/>
        <v>0</v>
      </c>
    </row>
    <row r="42" spans="1:7" ht="63">
      <c r="A42" s="23" t="s">
        <v>88</v>
      </c>
      <c r="B42" s="49"/>
      <c r="C42" s="50" t="s">
        <v>89</v>
      </c>
      <c r="D42" s="26" t="s">
        <v>57</v>
      </c>
      <c r="E42" s="46">
        <v>8.9</v>
      </c>
      <c r="F42" s="41"/>
      <c r="G42" s="42">
        <f t="shared" si="1"/>
        <v>0</v>
      </c>
    </row>
    <row r="43" spans="1:7" ht="50.45">
      <c r="A43" s="23" t="s">
        <v>90</v>
      </c>
      <c r="B43" s="49"/>
      <c r="C43" s="50" t="s">
        <v>91</v>
      </c>
      <c r="D43" s="26" t="s">
        <v>57</v>
      </c>
      <c r="E43" s="46">
        <v>1.9</v>
      </c>
      <c r="F43" s="41"/>
      <c r="G43" s="42">
        <f t="shared" si="1"/>
        <v>0</v>
      </c>
    </row>
    <row r="44" spans="1:7">
      <c r="A44" s="240"/>
      <c r="B44" s="240"/>
      <c r="C44" s="240"/>
      <c r="D44" s="249" t="s">
        <v>42</v>
      </c>
      <c r="E44" s="250"/>
      <c r="F44" s="47" t="str">
        <f>A33</f>
        <v>1.04</v>
      </c>
      <c r="G44" s="48">
        <f>SUM(G36:G43)</f>
        <v>0</v>
      </c>
    </row>
    <row r="45" spans="1:7">
      <c r="A45" s="237"/>
      <c r="B45" s="237"/>
      <c r="C45" s="237"/>
      <c r="D45" s="237"/>
      <c r="E45" s="237"/>
      <c r="F45" s="237"/>
      <c r="G45" s="237"/>
    </row>
    <row r="46" spans="1:7">
      <c r="A46" s="16" t="s">
        <v>92</v>
      </c>
      <c r="B46" s="16"/>
      <c r="C46" s="238" t="s">
        <v>93</v>
      </c>
      <c r="D46" s="238"/>
      <c r="E46" s="238"/>
      <c r="F46" s="238"/>
      <c r="G46" s="239"/>
    </row>
    <row r="47" spans="1:7">
      <c r="A47" s="18" t="s">
        <v>32</v>
      </c>
      <c r="B47" s="51"/>
      <c r="C47" s="20" t="s">
        <v>33</v>
      </c>
      <c r="D47" s="21" t="s">
        <v>34</v>
      </c>
      <c r="E47" s="21" t="s">
        <v>35</v>
      </c>
      <c r="F47" s="22" t="s">
        <v>36</v>
      </c>
      <c r="G47" s="22" t="s">
        <v>37</v>
      </c>
    </row>
    <row r="48" spans="1:7">
      <c r="A48" s="23"/>
      <c r="B48" s="52"/>
      <c r="C48" s="243" t="s">
        <v>94</v>
      </c>
      <c r="D48" s="244"/>
      <c r="E48" s="244"/>
      <c r="F48" s="244"/>
      <c r="G48" s="245"/>
    </row>
    <row r="49" spans="1:7">
      <c r="A49" s="23" t="s">
        <v>95</v>
      </c>
      <c r="B49" s="52"/>
      <c r="C49" s="53" t="s">
        <v>96</v>
      </c>
      <c r="D49" s="54" t="s">
        <v>97</v>
      </c>
      <c r="E49" s="246">
        <v>16850</v>
      </c>
      <c r="F49" s="253"/>
      <c r="G49" s="256">
        <f>F49*E49</f>
        <v>0</v>
      </c>
    </row>
    <row r="50" spans="1:7">
      <c r="A50" s="23" t="s">
        <v>98</v>
      </c>
      <c r="B50" s="52"/>
      <c r="C50" s="53" t="s">
        <v>99</v>
      </c>
      <c r="D50" s="54" t="s">
        <v>97</v>
      </c>
      <c r="E50" s="247"/>
      <c r="F50" s="254"/>
      <c r="G50" s="257"/>
    </row>
    <row r="51" spans="1:7">
      <c r="A51" s="23" t="s">
        <v>100</v>
      </c>
      <c r="B51" s="23"/>
      <c r="C51" s="53" t="s">
        <v>101</v>
      </c>
      <c r="D51" s="54" t="s">
        <v>97</v>
      </c>
      <c r="E51" s="247"/>
      <c r="F51" s="254"/>
      <c r="G51" s="257"/>
    </row>
    <row r="52" spans="1:7">
      <c r="A52" s="23" t="s">
        <v>102</v>
      </c>
      <c r="B52" s="39"/>
      <c r="C52" s="53" t="s">
        <v>103</v>
      </c>
      <c r="D52" s="54" t="s">
        <v>97</v>
      </c>
      <c r="E52" s="248"/>
      <c r="F52" s="255"/>
      <c r="G52" s="258"/>
    </row>
    <row r="53" spans="1:7">
      <c r="A53" s="23" t="s">
        <v>88</v>
      </c>
      <c r="B53" s="39"/>
      <c r="C53" s="53"/>
      <c r="D53" s="54"/>
      <c r="E53" s="46"/>
      <c r="F53" s="55"/>
      <c r="G53" s="42">
        <f t="shared" ref="G53:G57" si="2">E53*F53</f>
        <v>0</v>
      </c>
    </row>
    <row r="54" spans="1:7">
      <c r="A54" s="23" t="s">
        <v>90</v>
      </c>
      <c r="B54" s="39"/>
      <c r="C54" s="53"/>
      <c r="D54" s="54"/>
      <c r="E54" s="46"/>
      <c r="F54" s="55"/>
      <c r="G54" s="42">
        <f t="shared" si="2"/>
        <v>0</v>
      </c>
    </row>
    <row r="55" spans="1:7">
      <c r="A55" s="23" t="s">
        <v>104</v>
      </c>
      <c r="B55" s="39"/>
      <c r="C55" s="53"/>
      <c r="D55" s="54"/>
      <c r="E55" s="46"/>
      <c r="F55" s="55"/>
      <c r="G55" s="42">
        <f t="shared" si="2"/>
        <v>0</v>
      </c>
    </row>
    <row r="56" spans="1:7">
      <c r="A56" s="23" t="s">
        <v>105</v>
      </c>
      <c r="B56" s="39"/>
      <c r="C56" s="53"/>
      <c r="D56" s="54"/>
      <c r="E56" s="46"/>
      <c r="F56" s="55"/>
      <c r="G56" s="42">
        <f t="shared" si="2"/>
        <v>0</v>
      </c>
    </row>
    <row r="57" spans="1:7">
      <c r="A57" s="23" t="s">
        <v>106</v>
      </c>
      <c r="B57" s="39"/>
      <c r="C57" s="25"/>
      <c r="D57" s="54"/>
      <c r="E57" s="46"/>
      <c r="F57" s="55"/>
      <c r="G57" s="42">
        <f t="shared" si="2"/>
        <v>0</v>
      </c>
    </row>
    <row r="58" spans="1:7">
      <c r="A58" s="240"/>
      <c r="B58" s="240"/>
      <c r="C58" s="240"/>
      <c r="D58" s="249" t="s">
        <v>42</v>
      </c>
      <c r="E58" s="250"/>
      <c r="F58" s="56" t="str">
        <f>A46</f>
        <v>1.05</v>
      </c>
      <c r="G58" s="48">
        <f>SUM(G49:G57)</f>
        <v>0</v>
      </c>
    </row>
    <row r="59" spans="1:7">
      <c r="A59" s="237"/>
      <c r="B59" s="237"/>
      <c r="C59" s="237"/>
      <c r="D59" s="237"/>
      <c r="E59" s="237"/>
      <c r="F59" s="237"/>
      <c r="G59" s="237"/>
    </row>
    <row r="60" spans="1:7">
      <c r="A60" s="57">
        <v>1.06</v>
      </c>
      <c r="B60" s="16"/>
      <c r="C60" s="238" t="s">
        <v>107</v>
      </c>
      <c r="D60" s="238"/>
      <c r="E60" s="238"/>
      <c r="F60" s="238"/>
      <c r="G60" s="239"/>
    </row>
    <row r="61" spans="1:7">
      <c r="A61" s="57"/>
      <c r="B61" s="51"/>
      <c r="C61" s="20" t="s">
        <v>33</v>
      </c>
      <c r="D61" s="58" t="s">
        <v>34</v>
      </c>
      <c r="E61" s="58" t="s">
        <v>35</v>
      </c>
      <c r="F61" s="59" t="s">
        <v>36</v>
      </c>
      <c r="G61" s="59" t="s">
        <v>108</v>
      </c>
    </row>
    <row r="62" spans="1:7" ht="75.599999999999994">
      <c r="A62" s="23" t="s">
        <v>109</v>
      </c>
      <c r="B62" s="60"/>
      <c r="C62" s="50" t="s">
        <v>110</v>
      </c>
      <c r="D62" s="26" t="s">
        <v>57</v>
      </c>
      <c r="E62" s="61">
        <v>65</v>
      </c>
      <c r="F62" s="41"/>
      <c r="G62" s="42">
        <f>E62*F62</f>
        <v>0</v>
      </c>
    </row>
    <row r="63" spans="1:7" ht="63">
      <c r="A63" s="23" t="s">
        <v>111</v>
      </c>
      <c r="B63" s="60"/>
      <c r="C63" s="50" t="s">
        <v>112</v>
      </c>
      <c r="D63" s="26" t="s">
        <v>57</v>
      </c>
      <c r="E63" s="61">
        <v>24.5</v>
      </c>
      <c r="F63" s="41"/>
      <c r="G63" s="42">
        <f t="shared" ref="G63:G64" si="3">E63*F63</f>
        <v>0</v>
      </c>
    </row>
    <row r="64" spans="1:7" ht="63">
      <c r="A64" s="23" t="s">
        <v>113</v>
      </c>
      <c r="B64" s="23"/>
      <c r="C64" s="50" t="s">
        <v>114</v>
      </c>
      <c r="D64" s="26" t="s">
        <v>57</v>
      </c>
      <c r="E64" s="61">
        <v>7.5</v>
      </c>
      <c r="F64" s="41"/>
      <c r="G64" s="42">
        <f t="shared" si="3"/>
        <v>0</v>
      </c>
    </row>
    <row r="65" spans="1:7">
      <c r="A65" s="240"/>
      <c r="B65" s="240"/>
      <c r="C65" s="240"/>
      <c r="D65" s="249" t="s">
        <v>42</v>
      </c>
      <c r="E65" s="250"/>
      <c r="F65" s="56">
        <f>A60</f>
        <v>1.06</v>
      </c>
      <c r="G65" s="48">
        <f>SUM(G62:G64)</f>
        <v>0</v>
      </c>
    </row>
    <row r="66" spans="1:7">
      <c r="A66" s="237"/>
      <c r="B66" s="237"/>
      <c r="C66" s="237"/>
      <c r="D66" s="237"/>
      <c r="E66" s="237"/>
      <c r="F66" s="237"/>
      <c r="G66" s="237"/>
    </row>
    <row r="67" spans="1:7">
      <c r="A67" s="57">
        <v>1.07</v>
      </c>
      <c r="B67" s="16"/>
      <c r="C67" s="235" t="s">
        <v>115</v>
      </c>
      <c r="D67" s="235"/>
      <c r="E67" s="235"/>
      <c r="F67" s="235"/>
      <c r="G67" s="235"/>
    </row>
    <row r="68" spans="1:7">
      <c r="A68" s="18" t="s">
        <v>32</v>
      </c>
      <c r="B68" s="51"/>
      <c r="C68" s="20" t="s">
        <v>33</v>
      </c>
      <c r="D68" s="21" t="s">
        <v>34</v>
      </c>
      <c r="E68" s="21" t="s">
        <v>35</v>
      </c>
      <c r="F68" s="22" t="s">
        <v>36</v>
      </c>
      <c r="G68" s="22" t="s">
        <v>37</v>
      </c>
    </row>
    <row r="69" spans="1:7" ht="138.6">
      <c r="A69" s="23" t="s">
        <v>116</v>
      </c>
      <c r="B69" s="60"/>
      <c r="C69" s="50" t="s">
        <v>117</v>
      </c>
      <c r="D69" s="26" t="s">
        <v>118</v>
      </c>
      <c r="E69" s="46">
        <v>725</v>
      </c>
      <c r="F69" s="41"/>
      <c r="G69" s="42">
        <f>E69*F69</f>
        <v>0</v>
      </c>
    </row>
    <row r="70" spans="1:7" ht="50.45">
      <c r="A70" s="23" t="s">
        <v>119</v>
      </c>
      <c r="B70" s="60"/>
      <c r="C70" s="50" t="s">
        <v>120</v>
      </c>
      <c r="D70" s="26" t="s">
        <v>118</v>
      </c>
      <c r="E70" s="46">
        <v>725</v>
      </c>
      <c r="F70" s="41"/>
      <c r="G70" s="42">
        <f>E70*F70</f>
        <v>0</v>
      </c>
    </row>
    <row r="71" spans="1:7">
      <c r="A71" s="240"/>
      <c r="B71" s="240"/>
      <c r="C71" s="240"/>
      <c r="D71" s="249" t="s">
        <v>42</v>
      </c>
      <c r="E71" s="250"/>
      <c r="F71" s="56">
        <f>A67</f>
        <v>1.07</v>
      </c>
      <c r="G71" s="48">
        <f>SUM(G69:G70)</f>
        <v>0</v>
      </c>
    </row>
    <row r="72" spans="1:7">
      <c r="A72" s="237"/>
      <c r="B72" s="237"/>
      <c r="C72" s="237"/>
      <c r="D72" s="237"/>
      <c r="E72" s="237"/>
      <c r="F72" s="237"/>
      <c r="G72" s="237"/>
    </row>
    <row r="73" spans="1:7">
      <c r="A73" s="57">
        <v>1.08</v>
      </c>
      <c r="B73" s="16"/>
      <c r="C73" s="238" t="s">
        <v>121</v>
      </c>
      <c r="D73" s="238"/>
      <c r="E73" s="238"/>
      <c r="F73" s="238"/>
      <c r="G73" s="239"/>
    </row>
    <row r="74" spans="1:7">
      <c r="A74" s="18" t="s">
        <v>32</v>
      </c>
      <c r="B74" s="51"/>
      <c r="C74" s="20" t="s">
        <v>33</v>
      </c>
      <c r="D74" s="21" t="s">
        <v>34</v>
      </c>
      <c r="E74" s="21" t="s">
        <v>35</v>
      </c>
      <c r="F74" s="22" t="s">
        <v>36</v>
      </c>
      <c r="G74" s="22" t="s">
        <v>37</v>
      </c>
    </row>
    <row r="75" spans="1:7" ht="63">
      <c r="A75" s="23" t="s">
        <v>122</v>
      </c>
      <c r="B75" s="60"/>
      <c r="C75" s="50" t="s">
        <v>123</v>
      </c>
      <c r="D75" s="26" t="s">
        <v>118</v>
      </c>
      <c r="E75" s="46">
        <v>495</v>
      </c>
      <c r="F75" s="41"/>
      <c r="G75" s="42">
        <f>E75*F75</f>
        <v>0</v>
      </c>
    </row>
    <row r="76" spans="1:7" ht="75.599999999999994">
      <c r="A76" s="23" t="s">
        <v>124</v>
      </c>
      <c r="B76" s="60"/>
      <c r="C76" s="50" t="s">
        <v>125</v>
      </c>
      <c r="D76" s="26" t="s">
        <v>118</v>
      </c>
      <c r="E76" s="46">
        <v>245</v>
      </c>
      <c r="F76" s="41"/>
      <c r="G76" s="42">
        <f>E76*F76</f>
        <v>0</v>
      </c>
    </row>
    <row r="77" spans="1:7">
      <c r="A77" s="251"/>
      <c r="B77" s="251"/>
      <c r="C77" s="252"/>
      <c r="D77" s="249" t="s">
        <v>42</v>
      </c>
      <c r="E77" s="250"/>
      <c r="F77" s="56">
        <f>A73</f>
        <v>1.08</v>
      </c>
      <c r="G77" s="48">
        <f>SUM(G75:G76)</f>
        <v>0</v>
      </c>
    </row>
    <row r="78" spans="1:7">
      <c r="A78" s="237"/>
      <c r="B78" s="237"/>
      <c r="C78" s="237"/>
      <c r="D78" s="237"/>
      <c r="E78" s="237"/>
      <c r="F78" s="237"/>
      <c r="G78" s="237"/>
    </row>
    <row r="79" spans="1:7">
      <c r="A79" s="57">
        <v>1.0900000000000001</v>
      </c>
      <c r="B79" s="16"/>
      <c r="C79" s="238" t="s">
        <v>126</v>
      </c>
      <c r="D79" s="238"/>
      <c r="E79" s="238"/>
      <c r="F79" s="238"/>
      <c r="G79" s="239"/>
    </row>
    <row r="80" spans="1:7">
      <c r="A80" s="18" t="s">
        <v>32</v>
      </c>
      <c r="B80" s="51"/>
      <c r="C80" s="20" t="s">
        <v>33</v>
      </c>
      <c r="D80" s="21" t="s">
        <v>34</v>
      </c>
      <c r="E80" s="21" t="s">
        <v>35</v>
      </c>
      <c r="F80" s="22" t="s">
        <v>36</v>
      </c>
      <c r="G80" s="22" t="s">
        <v>37</v>
      </c>
    </row>
    <row r="81" spans="1:7" ht="75.599999999999994">
      <c r="A81" s="23" t="s">
        <v>127</v>
      </c>
      <c r="B81" s="60"/>
      <c r="C81" s="50" t="s">
        <v>128</v>
      </c>
      <c r="D81" s="26" t="s">
        <v>118</v>
      </c>
      <c r="E81" s="46">
        <v>265</v>
      </c>
      <c r="F81" s="41"/>
      <c r="G81" s="42">
        <f>E81*F81</f>
        <v>0</v>
      </c>
    </row>
    <row r="82" spans="1:7" ht="37.9">
      <c r="A82" s="23" t="s">
        <v>129</v>
      </c>
      <c r="B82" s="60"/>
      <c r="C82" s="50" t="s">
        <v>130</v>
      </c>
      <c r="D82" s="26" t="s">
        <v>118</v>
      </c>
      <c r="E82" s="46">
        <v>152</v>
      </c>
      <c r="F82" s="41"/>
      <c r="G82" s="42">
        <f t="shared" ref="G82:G83" si="4">E82*F82</f>
        <v>0</v>
      </c>
    </row>
    <row r="83" spans="1:7" ht="138.6">
      <c r="A83" s="23" t="s">
        <v>131</v>
      </c>
      <c r="B83" s="60"/>
      <c r="C83" s="50" t="s">
        <v>132</v>
      </c>
      <c r="D83" s="26" t="s">
        <v>118</v>
      </c>
      <c r="E83" s="46">
        <v>220</v>
      </c>
      <c r="F83" s="41"/>
      <c r="G83" s="42">
        <f t="shared" si="4"/>
        <v>0</v>
      </c>
    </row>
    <row r="84" spans="1:7" ht="75.599999999999994">
      <c r="A84" s="23" t="s">
        <v>133</v>
      </c>
      <c r="B84" s="23"/>
      <c r="C84" s="25" t="s">
        <v>134</v>
      </c>
      <c r="D84" s="26" t="s">
        <v>135</v>
      </c>
      <c r="E84" s="46">
        <v>115</v>
      </c>
      <c r="F84" s="41"/>
      <c r="G84" s="42">
        <f>E84*F84</f>
        <v>0</v>
      </c>
    </row>
    <row r="85" spans="1:7">
      <c r="A85" s="240"/>
      <c r="B85" s="240"/>
      <c r="C85" s="240"/>
      <c r="D85" s="241" t="s">
        <v>42</v>
      </c>
      <c r="E85" s="242"/>
      <c r="F85" s="62">
        <f>A79</f>
        <v>1.0900000000000001</v>
      </c>
      <c r="G85" s="63">
        <f>SUM(G81:G84)</f>
        <v>0</v>
      </c>
    </row>
    <row r="86" spans="1:7">
      <c r="A86" s="43"/>
      <c r="B86" s="43"/>
      <c r="C86" s="43"/>
      <c r="D86" s="64"/>
      <c r="E86" s="64"/>
      <c r="F86" s="65"/>
      <c r="G86" s="66"/>
    </row>
    <row r="87" spans="1:7">
      <c r="A87" s="67">
        <v>1.1000000000000001</v>
      </c>
      <c r="B87" s="16"/>
      <c r="C87" s="238" t="s">
        <v>136</v>
      </c>
      <c r="D87" s="238"/>
      <c r="E87" s="238"/>
      <c r="F87" s="238"/>
      <c r="G87" s="239"/>
    </row>
    <row r="88" spans="1:7">
      <c r="A88" s="18" t="s">
        <v>32</v>
      </c>
      <c r="B88" s="51"/>
      <c r="C88" s="20" t="s">
        <v>33</v>
      </c>
      <c r="D88" s="21" t="s">
        <v>34</v>
      </c>
      <c r="E88" s="21" t="s">
        <v>35</v>
      </c>
      <c r="F88" s="22" t="s">
        <v>36</v>
      </c>
      <c r="G88" s="22" t="s">
        <v>37</v>
      </c>
    </row>
    <row r="89" spans="1:7" ht="126">
      <c r="A89" s="23" t="s">
        <v>137</v>
      </c>
      <c r="B89" s="60"/>
      <c r="C89" s="50" t="s">
        <v>138</v>
      </c>
      <c r="D89" s="26" t="s">
        <v>118</v>
      </c>
      <c r="E89" s="46">
        <v>135</v>
      </c>
      <c r="F89" s="41"/>
      <c r="G89" s="42">
        <f>E89*F89</f>
        <v>0</v>
      </c>
    </row>
    <row r="90" spans="1:7" ht="113.45">
      <c r="A90" s="23" t="s">
        <v>137</v>
      </c>
      <c r="B90" s="60"/>
      <c r="C90" s="50" t="s">
        <v>139</v>
      </c>
      <c r="D90" s="26" t="s">
        <v>118</v>
      </c>
      <c r="E90" s="46">
        <v>105</v>
      </c>
      <c r="F90" s="41"/>
      <c r="G90" s="42">
        <f>E90*F90</f>
        <v>0</v>
      </c>
    </row>
    <row r="91" spans="1:7">
      <c r="A91" s="240"/>
      <c r="B91" s="240"/>
      <c r="C91" s="240"/>
      <c r="D91" s="249" t="s">
        <v>42</v>
      </c>
      <c r="E91" s="250"/>
      <c r="F91" s="68">
        <f>A87</f>
        <v>1.1000000000000001</v>
      </c>
      <c r="G91" s="33">
        <f>G89+G90</f>
        <v>0</v>
      </c>
    </row>
    <row r="92" spans="1:7">
      <c r="A92" s="237"/>
      <c r="B92" s="237"/>
      <c r="C92" s="237"/>
      <c r="D92" s="237"/>
      <c r="E92" s="237"/>
      <c r="F92" s="237"/>
      <c r="G92" s="237"/>
    </row>
    <row r="93" spans="1:7">
      <c r="A93" s="16" t="s">
        <v>140</v>
      </c>
      <c r="B93" s="69"/>
      <c r="C93" s="238" t="s">
        <v>141</v>
      </c>
      <c r="D93" s="238"/>
      <c r="E93" s="238"/>
      <c r="F93" s="238"/>
      <c r="G93" s="239"/>
    </row>
    <row r="94" spans="1:7">
      <c r="A94" s="18" t="s">
        <v>32</v>
      </c>
      <c r="B94" s="51"/>
      <c r="C94" s="20" t="s">
        <v>33</v>
      </c>
      <c r="D94" s="21" t="s">
        <v>34</v>
      </c>
      <c r="E94" s="21" t="s">
        <v>35</v>
      </c>
      <c r="F94" s="22" t="s">
        <v>36</v>
      </c>
      <c r="G94" s="22" t="s">
        <v>37</v>
      </c>
    </row>
    <row r="95" spans="1:7" ht="163.9">
      <c r="A95" s="23" t="s">
        <v>142</v>
      </c>
      <c r="B95" s="60"/>
      <c r="C95" s="50" t="s">
        <v>143</v>
      </c>
      <c r="D95" s="26" t="s">
        <v>118</v>
      </c>
      <c r="E95" s="46">
        <v>29.5</v>
      </c>
      <c r="F95" s="41"/>
      <c r="G95" s="42">
        <f t="shared" ref="G95:G97" si="5">E95*F95</f>
        <v>0</v>
      </c>
    </row>
    <row r="96" spans="1:7" ht="151.15">
      <c r="A96" s="23" t="s">
        <v>144</v>
      </c>
      <c r="B96" s="60"/>
      <c r="C96" s="50" t="s">
        <v>145</v>
      </c>
      <c r="D96" s="26" t="s">
        <v>118</v>
      </c>
      <c r="E96" s="46">
        <v>96</v>
      </c>
      <c r="F96" s="41"/>
      <c r="G96" s="42">
        <f t="shared" si="5"/>
        <v>0</v>
      </c>
    </row>
    <row r="97" spans="1:7" ht="126">
      <c r="A97" s="23" t="s">
        <v>146</v>
      </c>
      <c r="B97" s="60"/>
      <c r="C97" s="50" t="s">
        <v>147</v>
      </c>
      <c r="D97" s="26" t="s">
        <v>148</v>
      </c>
      <c r="E97" s="46">
        <v>72</v>
      </c>
      <c r="F97" s="41"/>
      <c r="G97" s="42">
        <f t="shared" si="5"/>
        <v>0</v>
      </c>
    </row>
    <row r="98" spans="1:7">
      <c r="A98" s="240"/>
      <c r="B98" s="240"/>
      <c r="C98" s="240"/>
      <c r="D98" s="241" t="s">
        <v>42</v>
      </c>
      <c r="E98" s="242"/>
      <c r="F98" s="62" t="str">
        <f>A93</f>
        <v>1.11</v>
      </c>
      <c r="G98" s="63">
        <f>SUM(G95:G97)</f>
        <v>0</v>
      </c>
    </row>
    <row r="99" spans="1:7">
      <c r="A99" s="237"/>
      <c r="B99" s="237"/>
      <c r="C99" s="237"/>
      <c r="D99" s="237"/>
      <c r="E99" s="237"/>
      <c r="F99" s="237"/>
      <c r="G99" s="237"/>
    </row>
    <row r="100" spans="1:7">
      <c r="A100" s="16" t="s">
        <v>149</v>
      </c>
      <c r="B100" s="16"/>
      <c r="C100" s="238" t="s">
        <v>150</v>
      </c>
      <c r="D100" s="238"/>
      <c r="E100" s="238"/>
      <c r="F100" s="238"/>
      <c r="G100" s="239"/>
    </row>
    <row r="101" spans="1:7">
      <c r="A101" s="18" t="s">
        <v>32</v>
      </c>
      <c r="B101" s="51"/>
      <c r="C101" s="70" t="s">
        <v>33</v>
      </c>
      <c r="D101" s="21" t="s">
        <v>34</v>
      </c>
      <c r="E101" s="21" t="s">
        <v>35</v>
      </c>
      <c r="F101" s="22" t="s">
        <v>36</v>
      </c>
      <c r="G101" s="22" t="s">
        <v>37</v>
      </c>
    </row>
    <row r="102" spans="1:7">
      <c r="A102" s="71"/>
      <c r="B102" s="72"/>
      <c r="C102" s="259" t="s">
        <v>151</v>
      </c>
      <c r="D102" s="260"/>
      <c r="E102" s="260"/>
      <c r="F102" s="260"/>
      <c r="G102" s="261"/>
    </row>
    <row r="103" spans="1:7" s="9" customFormat="1" ht="75">
      <c r="A103" s="73" t="s">
        <v>152</v>
      </c>
      <c r="B103" s="72"/>
      <c r="C103" s="25" t="s">
        <v>153</v>
      </c>
      <c r="D103" s="26" t="s">
        <v>154</v>
      </c>
      <c r="E103" s="46">
        <v>3</v>
      </c>
      <c r="F103" s="41"/>
      <c r="G103" s="42">
        <f t="shared" ref="G103" si="6">E103*F103</f>
        <v>0</v>
      </c>
    </row>
    <row r="104" spans="1:7">
      <c r="A104" s="71"/>
      <c r="B104" s="72"/>
      <c r="C104" s="259" t="s">
        <v>155</v>
      </c>
      <c r="D104" s="260"/>
      <c r="E104" s="260"/>
      <c r="F104" s="260"/>
      <c r="G104" s="261"/>
    </row>
    <row r="105" spans="1:7" ht="62.45">
      <c r="A105" s="23" t="s">
        <v>156</v>
      </c>
      <c r="B105" s="23"/>
      <c r="C105" s="74" t="s">
        <v>157</v>
      </c>
      <c r="D105" s="26" t="s">
        <v>154</v>
      </c>
      <c r="E105" s="46">
        <v>3</v>
      </c>
      <c r="F105" s="41"/>
      <c r="G105" s="42">
        <f t="shared" ref="G105:G109" si="7">E105*F105</f>
        <v>0</v>
      </c>
    </row>
    <row r="106" spans="1:7" ht="62.45">
      <c r="A106" s="23" t="s">
        <v>158</v>
      </c>
      <c r="B106" s="23"/>
      <c r="C106" s="74" t="s">
        <v>159</v>
      </c>
      <c r="D106" s="26" t="s">
        <v>154</v>
      </c>
      <c r="E106" s="46">
        <v>4</v>
      </c>
      <c r="F106" s="41"/>
      <c r="G106" s="42">
        <f t="shared" si="7"/>
        <v>0</v>
      </c>
    </row>
    <row r="107" spans="1:7" ht="62.45">
      <c r="A107" s="23" t="s">
        <v>160</v>
      </c>
      <c r="B107" s="23"/>
      <c r="C107" s="74" t="s">
        <v>161</v>
      </c>
      <c r="D107" s="26" t="s">
        <v>154</v>
      </c>
      <c r="E107" s="46">
        <v>4</v>
      </c>
      <c r="F107" s="41"/>
      <c r="G107" s="42">
        <f t="shared" si="7"/>
        <v>0</v>
      </c>
    </row>
    <row r="108" spans="1:7">
      <c r="A108" s="23"/>
      <c r="B108" s="23"/>
      <c r="C108" s="262" t="s">
        <v>162</v>
      </c>
      <c r="D108" s="263"/>
      <c r="E108" s="263"/>
      <c r="F108" s="263"/>
      <c r="G108" s="264"/>
    </row>
    <row r="109" spans="1:7" ht="62.45">
      <c r="A109" s="23" t="s">
        <v>163</v>
      </c>
      <c r="B109" s="23"/>
      <c r="C109" s="74" t="s">
        <v>164</v>
      </c>
      <c r="D109" s="26" t="s">
        <v>154</v>
      </c>
      <c r="E109" s="46">
        <v>1</v>
      </c>
      <c r="F109" s="41"/>
      <c r="G109" s="42">
        <f t="shared" si="7"/>
        <v>0</v>
      </c>
    </row>
    <row r="110" spans="1:7">
      <c r="A110" s="23"/>
      <c r="B110" s="29"/>
      <c r="C110" s="262" t="s">
        <v>165</v>
      </c>
      <c r="D110" s="263"/>
      <c r="E110" s="263"/>
      <c r="F110" s="263"/>
      <c r="G110" s="264"/>
    </row>
    <row r="111" spans="1:7" ht="62.45">
      <c r="A111" s="23" t="s">
        <v>166</v>
      </c>
      <c r="B111" s="29"/>
      <c r="C111" s="74" t="s">
        <v>167</v>
      </c>
      <c r="D111" s="26" t="s">
        <v>154</v>
      </c>
      <c r="E111" s="46">
        <v>4</v>
      </c>
      <c r="F111" s="41"/>
      <c r="G111" s="42">
        <f t="shared" ref="G111:G112" si="8">E111*F111</f>
        <v>0</v>
      </c>
    </row>
    <row r="112" spans="1:7" ht="62.45">
      <c r="A112" s="23" t="s">
        <v>168</v>
      </c>
      <c r="B112" s="29"/>
      <c r="C112" s="74" t="s">
        <v>169</v>
      </c>
      <c r="D112" s="26" t="s">
        <v>154</v>
      </c>
      <c r="E112" s="46">
        <v>2</v>
      </c>
      <c r="F112" s="41"/>
      <c r="G112" s="42">
        <f t="shared" si="8"/>
        <v>0</v>
      </c>
    </row>
    <row r="113" spans="1:7">
      <c r="A113" s="240"/>
      <c r="B113" s="240"/>
      <c r="C113" s="240"/>
      <c r="D113" s="249" t="s">
        <v>42</v>
      </c>
      <c r="E113" s="250"/>
      <c r="F113" s="68" t="str">
        <f>A100</f>
        <v>1.12</v>
      </c>
      <c r="G113" s="33">
        <f>G103+G105+G106+G107+G109+G111+G112</f>
        <v>0</v>
      </c>
    </row>
    <row r="114" spans="1:7">
      <c r="A114" s="237"/>
      <c r="B114" s="237"/>
      <c r="C114" s="237"/>
      <c r="D114" s="237"/>
      <c r="E114" s="237"/>
      <c r="F114" s="237"/>
      <c r="G114" s="237"/>
    </row>
    <row r="115" spans="1:7">
      <c r="A115" s="16" t="s">
        <v>170</v>
      </c>
      <c r="B115" s="16"/>
      <c r="C115" s="238" t="s">
        <v>171</v>
      </c>
      <c r="D115" s="238"/>
      <c r="E115" s="238"/>
      <c r="F115" s="238"/>
      <c r="G115" s="239"/>
    </row>
    <row r="116" spans="1:7">
      <c r="A116" s="18" t="s">
        <v>32</v>
      </c>
      <c r="B116" s="51"/>
      <c r="C116" s="20" t="s">
        <v>33</v>
      </c>
      <c r="D116" s="21" t="s">
        <v>34</v>
      </c>
      <c r="E116" s="21" t="s">
        <v>35</v>
      </c>
      <c r="F116" s="22" t="s">
        <v>36</v>
      </c>
      <c r="G116" s="22" t="s">
        <v>37</v>
      </c>
    </row>
    <row r="117" spans="1:7" ht="226.9">
      <c r="A117" s="23" t="s">
        <v>172</v>
      </c>
      <c r="B117" s="23" t="s">
        <v>173</v>
      </c>
      <c r="C117" s="75" t="s">
        <v>174</v>
      </c>
      <c r="D117" s="26" t="s">
        <v>118</v>
      </c>
      <c r="E117" s="27">
        <v>241.5</v>
      </c>
      <c r="F117" s="41"/>
      <c r="G117" s="42">
        <f t="shared" ref="G117:G119" si="9">E117*F117</f>
        <v>0</v>
      </c>
    </row>
    <row r="118" spans="1:7" ht="239.45">
      <c r="A118" s="23" t="s">
        <v>173</v>
      </c>
      <c r="B118" s="76"/>
      <c r="C118" s="75" t="s">
        <v>175</v>
      </c>
      <c r="D118" s="26" t="s">
        <v>118</v>
      </c>
      <c r="E118" s="27">
        <v>16.8</v>
      </c>
      <c r="F118" s="41"/>
      <c r="G118" s="42">
        <f t="shared" si="9"/>
        <v>0</v>
      </c>
    </row>
    <row r="119" spans="1:7" ht="100.9">
      <c r="A119" s="23" t="s">
        <v>176</v>
      </c>
      <c r="B119" s="76"/>
      <c r="C119" s="25" t="s">
        <v>177</v>
      </c>
      <c r="D119" s="26" t="s">
        <v>148</v>
      </c>
      <c r="E119" s="27">
        <v>18</v>
      </c>
      <c r="F119" s="41"/>
      <c r="G119" s="42">
        <f t="shared" si="9"/>
        <v>0</v>
      </c>
    </row>
    <row r="120" spans="1:7">
      <c r="A120" s="240"/>
      <c r="B120" s="240"/>
      <c r="C120" s="240"/>
      <c r="D120" s="249" t="s">
        <v>42</v>
      </c>
      <c r="E120" s="250"/>
      <c r="F120" s="68" t="str">
        <f>A115</f>
        <v>1.13</v>
      </c>
      <c r="G120" s="33">
        <f>SUM(G117:G119)</f>
        <v>0</v>
      </c>
    </row>
    <row r="121" spans="1:7">
      <c r="A121" s="237"/>
      <c r="B121" s="237"/>
      <c r="C121" s="237"/>
      <c r="D121" s="237"/>
      <c r="E121" s="237"/>
      <c r="F121" s="237"/>
      <c r="G121" s="237"/>
    </row>
    <row r="122" spans="1:7">
      <c r="A122" s="16" t="s">
        <v>178</v>
      </c>
      <c r="B122" s="16"/>
      <c r="C122" s="238" t="s">
        <v>179</v>
      </c>
      <c r="D122" s="238"/>
      <c r="E122" s="238"/>
      <c r="F122" s="238"/>
      <c r="G122" s="239"/>
    </row>
    <row r="123" spans="1:7">
      <c r="A123" s="18" t="s">
        <v>32</v>
      </c>
      <c r="B123" s="51"/>
      <c r="C123" s="20" t="s">
        <v>33</v>
      </c>
      <c r="D123" s="21" t="s">
        <v>34</v>
      </c>
      <c r="E123" s="21" t="s">
        <v>35</v>
      </c>
      <c r="F123" s="22" t="s">
        <v>36</v>
      </c>
      <c r="G123" s="22" t="s">
        <v>37</v>
      </c>
    </row>
    <row r="124" spans="1:7">
      <c r="A124" s="23" t="s">
        <v>180</v>
      </c>
      <c r="B124" s="76"/>
      <c r="C124" s="244" t="s">
        <v>181</v>
      </c>
      <c r="D124" s="244"/>
      <c r="E124" s="244"/>
      <c r="F124" s="244"/>
      <c r="G124" s="245"/>
    </row>
    <row r="125" spans="1:7" ht="25.15">
      <c r="A125" s="23" t="s">
        <v>152</v>
      </c>
      <c r="B125" s="60"/>
      <c r="C125" s="50" t="s">
        <v>182</v>
      </c>
      <c r="D125" s="26" t="s">
        <v>57</v>
      </c>
      <c r="E125" s="46">
        <v>6.5</v>
      </c>
      <c r="F125" s="41"/>
      <c r="G125" s="42">
        <f t="shared" ref="G125:G134" si="10">E125*F125</f>
        <v>0</v>
      </c>
    </row>
    <row r="126" spans="1:7">
      <c r="A126" s="23" t="s">
        <v>156</v>
      </c>
      <c r="B126" s="60"/>
      <c r="C126" s="50" t="s">
        <v>183</v>
      </c>
      <c r="D126" s="26" t="s">
        <v>135</v>
      </c>
      <c r="E126" s="46">
        <v>180</v>
      </c>
      <c r="F126" s="41"/>
      <c r="G126" s="42">
        <f t="shared" si="10"/>
        <v>0</v>
      </c>
    </row>
    <row r="127" spans="1:7" ht="37.9">
      <c r="A127" s="23" t="s">
        <v>158</v>
      </c>
      <c r="B127" s="60"/>
      <c r="C127" s="50" t="s">
        <v>184</v>
      </c>
      <c r="D127" s="26" t="s">
        <v>118</v>
      </c>
      <c r="E127" s="46">
        <v>172</v>
      </c>
      <c r="F127" s="41"/>
      <c r="G127" s="42">
        <f t="shared" si="10"/>
        <v>0</v>
      </c>
    </row>
    <row r="128" spans="1:7">
      <c r="A128" s="23" t="s">
        <v>185</v>
      </c>
      <c r="B128" s="60"/>
      <c r="C128" s="243" t="s">
        <v>186</v>
      </c>
      <c r="D128" s="244"/>
      <c r="E128" s="244"/>
      <c r="F128" s="244"/>
      <c r="G128" s="245"/>
    </row>
    <row r="129" spans="1:7" ht="37.9">
      <c r="A129" s="23" t="s">
        <v>152</v>
      </c>
      <c r="B129" s="60"/>
      <c r="C129" s="50" t="s">
        <v>187</v>
      </c>
      <c r="D129" s="26" t="s">
        <v>135</v>
      </c>
      <c r="E129" s="46">
        <v>20</v>
      </c>
      <c r="F129" s="41"/>
      <c r="G129" s="42">
        <f t="shared" si="10"/>
        <v>0</v>
      </c>
    </row>
    <row r="130" spans="1:7" ht="50.45">
      <c r="A130" s="23" t="s">
        <v>156</v>
      </c>
      <c r="B130" s="60"/>
      <c r="C130" s="50" t="s">
        <v>188</v>
      </c>
      <c r="D130" s="26" t="s">
        <v>135</v>
      </c>
      <c r="E130" s="46">
        <v>20</v>
      </c>
      <c r="F130" s="41"/>
      <c r="G130" s="42">
        <f t="shared" si="10"/>
        <v>0</v>
      </c>
    </row>
    <row r="131" spans="1:7" ht="37.9">
      <c r="A131" s="23" t="s">
        <v>158</v>
      </c>
      <c r="B131" s="60"/>
      <c r="C131" s="50" t="s">
        <v>189</v>
      </c>
      <c r="D131" s="26" t="s">
        <v>135</v>
      </c>
      <c r="E131" s="46">
        <v>20</v>
      </c>
      <c r="F131" s="41"/>
      <c r="G131" s="42">
        <f t="shared" si="10"/>
        <v>0</v>
      </c>
    </row>
    <row r="132" spans="1:7" ht="113.45">
      <c r="A132" s="23" t="s">
        <v>160</v>
      </c>
      <c r="B132" s="60"/>
      <c r="C132" s="50" t="s">
        <v>190</v>
      </c>
      <c r="D132" s="26" t="s">
        <v>135</v>
      </c>
      <c r="E132" s="46">
        <v>30</v>
      </c>
      <c r="F132" s="41"/>
      <c r="G132" s="42">
        <f t="shared" si="10"/>
        <v>0</v>
      </c>
    </row>
    <row r="133" spans="1:7" ht="25.15">
      <c r="A133" s="23" t="s">
        <v>163</v>
      </c>
      <c r="B133" s="60"/>
      <c r="C133" s="50" t="s">
        <v>191</v>
      </c>
      <c r="D133" s="26" t="s">
        <v>118</v>
      </c>
      <c r="E133" s="46">
        <v>15</v>
      </c>
      <c r="F133" s="41"/>
      <c r="G133" s="42">
        <f t="shared" si="10"/>
        <v>0</v>
      </c>
    </row>
    <row r="134" spans="1:7" ht="126">
      <c r="A134" s="23" t="s">
        <v>166</v>
      </c>
      <c r="B134" s="60"/>
      <c r="C134" s="50" t="s">
        <v>192</v>
      </c>
      <c r="D134" s="26" t="s">
        <v>118</v>
      </c>
      <c r="E134" s="46">
        <v>15</v>
      </c>
      <c r="F134" s="41"/>
      <c r="G134" s="42">
        <f t="shared" si="10"/>
        <v>0</v>
      </c>
    </row>
    <row r="135" spans="1:7">
      <c r="A135" s="240"/>
      <c r="B135" s="240"/>
      <c r="C135" s="240"/>
      <c r="D135" s="241" t="s">
        <v>42</v>
      </c>
      <c r="E135" s="242"/>
      <c r="F135" s="62" t="str">
        <f>A122</f>
        <v>1.14</v>
      </c>
      <c r="G135" s="33">
        <f>G134+G133+G132+G131+G130+G129+G127+G126+G125</f>
        <v>0</v>
      </c>
    </row>
    <row r="136" spans="1:7">
      <c r="A136" s="237"/>
      <c r="B136" s="237"/>
      <c r="C136" s="237"/>
      <c r="D136" s="237"/>
      <c r="E136" s="237"/>
      <c r="F136" s="237"/>
      <c r="G136" s="237"/>
    </row>
    <row r="137" spans="1:7">
      <c r="A137" s="16" t="s">
        <v>193</v>
      </c>
      <c r="B137" s="16"/>
      <c r="C137" s="238" t="s">
        <v>194</v>
      </c>
      <c r="D137" s="238"/>
      <c r="E137" s="238"/>
      <c r="F137" s="238"/>
      <c r="G137" s="239"/>
    </row>
    <row r="138" spans="1:7">
      <c r="A138" s="18" t="s">
        <v>32</v>
      </c>
      <c r="B138" s="51"/>
      <c r="C138" s="20" t="s">
        <v>33</v>
      </c>
      <c r="D138" s="58" t="s">
        <v>34</v>
      </c>
      <c r="E138" s="58" t="s">
        <v>35</v>
      </c>
      <c r="F138" s="59" t="s">
        <v>36</v>
      </c>
      <c r="G138" s="59" t="s">
        <v>108</v>
      </c>
    </row>
    <row r="139" spans="1:7" ht="100.9">
      <c r="A139" s="23" t="s">
        <v>195</v>
      </c>
      <c r="B139" s="60"/>
      <c r="C139" s="50" t="s">
        <v>196</v>
      </c>
      <c r="D139" s="26" t="s">
        <v>148</v>
      </c>
      <c r="E139" s="46">
        <v>40</v>
      </c>
      <c r="F139" s="41"/>
      <c r="G139" s="42">
        <f t="shared" ref="G139:G143" si="11">E139*F139</f>
        <v>0</v>
      </c>
    </row>
    <row r="140" spans="1:7" ht="63">
      <c r="A140" s="23" t="s">
        <v>197</v>
      </c>
      <c r="B140" s="60"/>
      <c r="C140" s="50" t="s">
        <v>198</v>
      </c>
      <c r="D140" s="26" t="s">
        <v>118</v>
      </c>
      <c r="E140" s="40">
        <v>350</v>
      </c>
      <c r="F140" s="41"/>
      <c r="G140" s="42">
        <f>E140*F140</f>
        <v>0</v>
      </c>
    </row>
    <row r="141" spans="1:7" ht="50.45">
      <c r="A141" s="23" t="s">
        <v>199</v>
      </c>
      <c r="B141" s="60"/>
      <c r="C141" s="77" t="s">
        <v>200</v>
      </c>
      <c r="D141" s="26" t="s">
        <v>39</v>
      </c>
      <c r="E141" s="40">
        <v>1</v>
      </c>
      <c r="F141" s="41"/>
      <c r="G141" s="42">
        <f t="shared" si="11"/>
        <v>0</v>
      </c>
    </row>
    <row r="142" spans="1:7">
      <c r="A142" s="23" t="s">
        <v>201</v>
      </c>
      <c r="B142" s="60"/>
      <c r="C142" s="50"/>
      <c r="D142" s="26"/>
      <c r="E142" s="46"/>
      <c r="F142" s="41"/>
      <c r="G142" s="42">
        <f t="shared" si="11"/>
        <v>0</v>
      </c>
    </row>
    <row r="143" spans="1:7">
      <c r="A143" s="23" t="s">
        <v>202</v>
      </c>
      <c r="B143" s="52"/>
      <c r="C143" s="78"/>
      <c r="D143" s="79"/>
      <c r="E143" s="80"/>
      <c r="F143" s="81"/>
      <c r="G143" s="82">
        <f t="shared" si="11"/>
        <v>0</v>
      </c>
    </row>
    <row r="144" spans="1:7" ht="37.9">
      <c r="A144" s="23" t="s">
        <v>203</v>
      </c>
      <c r="B144" s="23"/>
      <c r="C144" s="74" t="s">
        <v>204</v>
      </c>
      <c r="D144" s="26" t="s">
        <v>205</v>
      </c>
      <c r="E144" s="46">
        <v>1</v>
      </c>
      <c r="F144" s="41"/>
      <c r="G144" s="42">
        <f>F144*E144</f>
        <v>0</v>
      </c>
    </row>
    <row r="145" spans="1:7" ht="25.15">
      <c r="A145" s="83" t="s">
        <v>206</v>
      </c>
      <c r="B145" s="23"/>
      <c r="C145" s="74" t="s">
        <v>207</v>
      </c>
      <c r="D145" s="26" t="s">
        <v>118</v>
      </c>
      <c r="E145" s="46">
        <v>45</v>
      </c>
      <c r="F145" s="41"/>
      <c r="G145" s="42">
        <f>E145*F145</f>
        <v>0</v>
      </c>
    </row>
    <row r="146" spans="1:7">
      <c r="A146" s="265" t="s">
        <v>208</v>
      </c>
      <c r="B146" s="23"/>
      <c r="C146" s="267" t="s">
        <v>209</v>
      </c>
      <c r="D146" s="268"/>
      <c r="E146" s="268"/>
      <c r="F146" s="268"/>
      <c r="G146" s="268"/>
    </row>
    <row r="147" spans="1:7" ht="264.60000000000002">
      <c r="A147" s="266"/>
      <c r="B147" s="23"/>
      <c r="C147" s="84" t="s">
        <v>210</v>
      </c>
      <c r="D147" s="26" t="s">
        <v>211</v>
      </c>
      <c r="E147" s="40">
        <v>1</v>
      </c>
      <c r="F147" s="41"/>
      <c r="G147" s="42">
        <f>F147*E147</f>
        <v>0</v>
      </c>
    </row>
    <row r="148" spans="1:7">
      <c r="A148" s="240"/>
      <c r="B148" s="240"/>
      <c r="C148" s="240"/>
      <c r="D148" s="249" t="s">
        <v>42</v>
      </c>
      <c r="E148" s="250"/>
      <c r="F148" s="56" t="str">
        <f>A137</f>
        <v>1.15</v>
      </c>
      <c r="G148" s="85">
        <f>SUM(G139:G147)</f>
        <v>0</v>
      </c>
    </row>
    <row r="149" spans="1:7">
      <c r="A149" s="43"/>
      <c r="B149" s="43"/>
      <c r="C149" s="43"/>
      <c r="D149" s="86"/>
      <c r="E149" s="86"/>
      <c r="F149" s="87"/>
      <c r="G149" s="88"/>
    </row>
    <row r="150" spans="1:7">
      <c r="A150" s="237"/>
      <c r="B150" s="237"/>
      <c r="C150" s="237"/>
      <c r="D150" s="237"/>
      <c r="E150" s="237"/>
      <c r="F150" s="237"/>
      <c r="G150" s="237"/>
    </row>
    <row r="151" spans="1:7">
      <c r="A151" s="89"/>
      <c r="B151" s="90"/>
      <c r="C151" s="269" t="s">
        <v>212</v>
      </c>
      <c r="D151" s="269"/>
      <c r="E151" s="269"/>
      <c r="F151" s="269"/>
      <c r="G151" s="270"/>
    </row>
    <row r="152" spans="1:7">
      <c r="A152" s="91" t="s">
        <v>30</v>
      </c>
      <c r="B152" s="91"/>
      <c r="C152" s="271" t="str">
        <f>C3</f>
        <v>PUNËT E DEMOLIMIT</v>
      </c>
      <c r="D152" s="271"/>
      <c r="E152" s="271"/>
      <c r="F152" s="271"/>
      <c r="G152" s="92">
        <f>G7</f>
        <v>0</v>
      </c>
    </row>
    <row r="153" spans="1:7">
      <c r="A153" s="93" t="s">
        <v>43</v>
      </c>
      <c r="B153" s="93"/>
      <c r="C153" s="271" t="str">
        <f>C9</f>
        <v>PUNËT PARAPREGADITORE</v>
      </c>
      <c r="D153" s="271"/>
      <c r="E153" s="271"/>
      <c r="F153" s="271"/>
      <c r="G153" s="92">
        <f>G15</f>
        <v>0</v>
      </c>
    </row>
    <row r="154" spans="1:7">
      <c r="A154" s="93" t="s">
        <v>53</v>
      </c>
      <c r="B154" s="93"/>
      <c r="C154" s="271" t="str">
        <f>C17</f>
        <v xml:space="preserve">PUNËT E DHEUT DHE ZHAVORIT  </v>
      </c>
      <c r="D154" s="271"/>
      <c r="E154" s="271"/>
      <c r="F154" s="271"/>
      <c r="G154" s="92">
        <f>G31</f>
        <v>0</v>
      </c>
    </row>
    <row r="155" spans="1:7">
      <c r="A155" s="93" t="s">
        <v>74</v>
      </c>
      <c r="B155" s="93"/>
      <c r="C155" s="271" t="str">
        <f>C33</f>
        <v>PUNËT E BETONIT</v>
      </c>
      <c r="D155" s="271"/>
      <c r="E155" s="271"/>
      <c r="F155" s="271"/>
      <c r="G155" s="92">
        <f>G44</f>
        <v>0</v>
      </c>
    </row>
    <row r="156" spans="1:7">
      <c r="A156" s="91" t="s">
        <v>92</v>
      </c>
      <c r="B156" s="93"/>
      <c r="C156" s="271" t="str">
        <f>C46</f>
        <v>PUNËT E ARMIMIT</v>
      </c>
      <c r="D156" s="271"/>
      <c r="E156" s="271"/>
      <c r="F156" s="271"/>
      <c r="G156" s="92">
        <f>G65</f>
        <v>0</v>
      </c>
    </row>
    <row r="157" spans="1:7">
      <c r="A157" s="93" t="s">
        <v>213</v>
      </c>
      <c r="B157" s="93"/>
      <c r="C157" s="271" t="str">
        <f>C60</f>
        <v>PUNËT E MURATIMIT</v>
      </c>
      <c r="D157" s="271"/>
      <c r="E157" s="271"/>
      <c r="F157" s="271"/>
      <c r="G157" s="92">
        <f>G65</f>
        <v>0</v>
      </c>
    </row>
    <row r="158" spans="1:7">
      <c r="A158" s="93" t="s">
        <v>214</v>
      </c>
      <c r="B158" s="93"/>
      <c r="C158" s="271" t="str">
        <f>C67</f>
        <v>PUNËT E SUVATIMIT</v>
      </c>
      <c r="D158" s="271"/>
      <c r="E158" s="271"/>
      <c r="F158" s="271"/>
      <c r="G158" s="92">
        <f>G77</f>
        <v>0</v>
      </c>
    </row>
    <row r="159" spans="1:7">
      <c r="A159" s="93" t="s">
        <v>215</v>
      </c>
      <c r="B159" s="93"/>
      <c r="C159" s="271" t="str">
        <f>C79</f>
        <v>PUNËT E TERMOIZOLIMIT, NIVELIZIMIT  DHE VESHJEVE TË DYSHEMESË</v>
      </c>
      <c r="D159" s="271"/>
      <c r="E159" s="271"/>
      <c r="F159" s="271"/>
      <c r="G159" s="92">
        <f>G77</f>
        <v>0</v>
      </c>
    </row>
    <row r="160" spans="1:7">
      <c r="A160" s="91" t="s">
        <v>216</v>
      </c>
      <c r="B160" s="93"/>
      <c r="C160" s="271" t="str">
        <f>C79</f>
        <v>PUNËT E TERMOIZOLIMIT, NIVELIZIMIT  DHE VESHJEVE TË DYSHEMESË</v>
      </c>
      <c r="D160" s="271"/>
      <c r="E160" s="271"/>
      <c r="F160" s="271"/>
      <c r="G160" s="92">
        <f>G85</f>
        <v>0</v>
      </c>
    </row>
    <row r="161" spans="1:7">
      <c r="A161" s="93" t="s">
        <v>217</v>
      </c>
      <c r="B161" s="93"/>
      <c r="C161" s="271" t="str">
        <f>C87</f>
        <v>PUNËT E HIDROIZOLIMIT</v>
      </c>
      <c r="D161" s="271"/>
      <c r="E161" s="271"/>
      <c r="F161" s="271"/>
      <c r="G161" s="92">
        <f>G98</f>
        <v>0</v>
      </c>
    </row>
    <row r="162" spans="1:7">
      <c r="A162" s="93" t="s">
        <v>140</v>
      </c>
      <c r="B162" s="93"/>
      <c r="C162" s="271" t="str">
        <f>C93</f>
        <v>PUNËT E QERAMIKËS | GRANITIT | KUARCIT</v>
      </c>
      <c r="D162" s="271"/>
      <c r="E162" s="271"/>
      <c r="F162" s="271"/>
      <c r="G162" s="92">
        <f>G98</f>
        <v>0</v>
      </c>
    </row>
    <row r="163" spans="1:7">
      <c r="A163" s="93" t="s">
        <v>149</v>
      </c>
      <c r="B163" s="93"/>
      <c r="C163" s="271" t="str">
        <f>C100</f>
        <v>PUNËT E ZDRUKTHTARISË | DYERT DHE DRITARET</v>
      </c>
      <c r="D163" s="271"/>
      <c r="E163" s="271"/>
      <c r="F163" s="271"/>
      <c r="G163" s="92">
        <f>G113</f>
        <v>0</v>
      </c>
    </row>
    <row r="164" spans="1:7">
      <c r="A164" s="91" t="s">
        <v>170</v>
      </c>
      <c r="B164" s="93"/>
      <c r="C164" s="271" t="str">
        <f>C115</f>
        <v>PUNËT E FASADËS</v>
      </c>
      <c r="D164" s="271"/>
      <c r="E164" s="271"/>
      <c r="F164" s="271"/>
      <c r="G164" s="92">
        <f>G120</f>
        <v>0</v>
      </c>
    </row>
    <row r="165" spans="1:7">
      <c r="A165" s="93" t="s">
        <v>178</v>
      </c>
      <c r="B165" s="93"/>
      <c r="C165" s="271" t="str">
        <f>C122</f>
        <v>PUNËT E KULMIT DHE LLAMARINËS</v>
      </c>
      <c r="D165" s="271"/>
      <c r="E165" s="271"/>
      <c r="F165" s="271"/>
      <c r="G165" s="92">
        <f>G135</f>
        <v>0</v>
      </c>
    </row>
    <row r="166" spans="1:7">
      <c r="A166" s="93" t="s">
        <v>193</v>
      </c>
      <c r="B166" s="93"/>
      <c r="C166" s="271" t="str">
        <f>C137</f>
        <v>PUNËT E NDRYSHME</v>
      </c>
      <c r="D166" s="271"/>
      <c r="E166" s="271"/>
      <c r="F166" s="271"/>
      <c r="G166" s="92">
        <f>G148</f>
        <v>0</v>
      </c>
    </row>
    <row r="167" spans="1:7">
      <c r="A167" s="89"/>
      <c r="B167" s="90"/>
      <c r="C167" s="269" t="str">
        <f>C2</f>
        <v>PUNËT NDËRTIMORE</v>
      </c>
      <c r="D167" s="269"/>
      <c r="E167" s="269"/>
      <c r="F167" s="94" t="s">
        <v>218</v>
      </c>
      <c r="G167" s="95">
        <f>SUM(G152:G166)</f>
        <v>0</v>
      </c>
    </row>
  </sheetData>
  <mergeCells count="88">
    <mergeCell ref="C165:F165"/>
    <mergeCell ref="C166:F166"/>
    <mergeCell ref="C167:E167"/>
    <mergeCell ref="C160:F160"/>
    <mergeCell ref="C161:F161"/>
    <mergeCell ref="C162:F162"/>
    <mergeCell ref="C163:F163"/>
    <mergeCell ref="C164:F164"/>
    <mergeCell ref="C155:F155"/>
    <mergeCell ref="C156:F156"/>
    <mergeCell ref="C157:F157"/>
    <mergeCell ref="C158:F158"/>
    <mergeCell ref="C159:F159"/>
    <mergeCell ref="A150:G150"/>
    <mergeCell ref="C151:G151"/>
    <mergeCell ref="C152:F152"/>
    <mergeCell ref="C153:F153"/>
    <mergeCell ref="C154:F154"/>
    <mergeCell ref="A136:G136"/>
    <mergeCell ref="C137:G137"/>
    <mergeCell ref="A146:A147"/>
    <mergeCell ref="C146:G146"/>
    <mergeCell ref="A148:C148"/>
    <mergeCell ref="D148:E148"/>
    <mergeCell ref="A121:G121"/>
    <mergeCell ref="C122:G122"/>
    <mergeCell ref="C124:G124"/>
    <mergeCell ref="C128:G128"/>
    <mergeCell ref="A135:C135"/>
    <mergeCell ref="D135:E135"/>
    <mergeCell ref="A113:C113"/>
    <mergeCell ref="D113:E113"/>
    <mergeCell ref="A114:G114"/>
    <mergeCell ref="C115:G115"/>
    <mergeCell ref="A120:C120"/>
    <mergeCell ref="D120:E120"/>
    <mergeCell ref="C100:G100"/>
    <mergeCell ref="C102:G102"/>
    <mergeCell ref="C104:G104"/>
    <mergeCell ref="C108:G108"/>
    <mergeCell ref="C110:G110"/>
    <mergeCell ref="A92:G92"/>
    <mergeCell ref="C93:G93"/>
    <mergeCell ref="A98:C98"/>
    <mergeCell ref="D98:E98"/>
    <mergeCell ref="A99:G99"/>
    <mergeCell ref="A66:G66"/>
    <mergeCell ref="C67:G67"/>
    <mergeCell ref="C87:G87"/>
    <mergeCell ref="A91:C91"/>
    <mergeCell ref="D91:E91"/>
    <mergeCell ref="D58:E58"/>
    <mergeCell ref="A59:G59"/>
    <mergeCell ref="C60:G60"/>
    <mergeCell ref="A65:C65"/>
    <mergeCell ref="D65:E65"/>
    <mergeCell ref="C79:G79"/>
    <mergeCell ref="A85:C85"/>
    <mergeCell ref="D85:E85"/>
    <mergeCell ref="A45:G45"/>
    <mergeCell ref="C46:G46"/>
    <mergeCell ref="C48:G48"/>
    <mergeCell ref="E49:E52"/>
    <mergeCell ref="A71:C71"/>
    <mergeCell ref="D71:E71"/>
    <mergeCell ref="A72:G72"/>
    <mergeCell ref="C73:G73"/>
    <mergeCell ref="A77:C77"/>
    <mergeCell ref="D77:E77"/>
    <mergeCell ref="F49:F52"/>
    <mergeCell ref="G49:G52"/>
    <mergeCell ref="A58:C58"/>
    <mergeCell ref="C2:G2"/>
    <mergeCell ref="C3:G3"/>
    <mergeCell ref="D7:E7"/>
    <mergeCell ref="C9:G9"/>
    <mergeCell ref="A78:G78"/>
    <mergeCell ref="A15:C15"/>
    <mergeCell ref="D15:E15"/>
    <mergeCell ref="A16:G16"/>
    <mergeCell ref="C17:G17"/>
    <mergeCell ref="A31:C31"/>
    <mergeCell ref="D31:E31"/>
    <mergeCell ref="A32:G32"/>
    <mergeCell ref="C33:G33"/>
    <mergeCell ref="C35:G35"/>
    <mergeCell ref="A44:C44"/>
    <mergeCell ref="D44:E44"/>
  </mergeCell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E52FBC-BB9A-4488-93E4-61A0630015C3}">
  <dimension ref="A3:G137"/>
  <sheetViews>
    <sheetView workbookViewId="0">
      <selection activeCell="A3" sqref="A3:G3"/>
    </sheetView>
  </sheetViews>
  <sheetFormatPr defaultColWidth="8.85546875" defaultRowHeight="14.45"/>
  <cols>
    <col min="2" max="2" width="9.140625" customWidth="1"/>
    <col min="3" max="3" width="64.5703125" customWidth="1"/>
  </cols>
  <sheetData>
    <row r="3" spans="1:7" ht="19.5">
      <c r="A3" s="272" t="s">
        <v>219</v>
      </c>
      <c r="B3" s="273"/>
      <c r="C3" s="273"/>
      <c r="D3" s="273"/>
      <c r="E3" s="273"/>
      <c r="F3" s="273"/>
      <c r="G3" s="274"/>
    </row>
    <row r="4" spans="1:7">
      <c r="A4" s="111"/>
      <c r="B4" s="111"/>
      <c r="C4" s="112"/>
      <c r="D4" s="112"/>
      <c r="E4" s="112"/>
      <c r="F4" s="113"/>
      <c r="G4" s="114"/>
    </row>
    <row r="5" spans="1:7" ht="50.45" customHeight="1">
      <c r="A5" s="115"/>
      <c r="B5" s="115"/>
      <c r="C5" s="275" t="s">
        <v>220</v>
      </c>
      <c r="D5" s="276"/>
      <c r="E5" s="276"/>
      <c r="F5" s="277"/>
      <c r="G5" s="116"/>
    </row>
    <row r="6" spans="1:7">
      <c r="A6" s="117" t="s">
        <v>221</v>
      </c>
      <c r="B6" s="117"/>
      <c r="C6" s="117" t="s">
        <v>222</v>
      </c>
      <c r="D6" s="117" t="s">
        <v>223</v>
      </c>
      <c r="E6" s="117" t="s">
        <v>224</v>
      </c>
      <c r="F6" s="117" t="s">
        <v>225</v>
      </c>
      <c r="G6" s="117" t="s">
        <v>226</v>
      </c>
    </row>
    <row r="7" spans="1:7">
      <c r="A7" s="89" t="s">
        <v>227</v>
      </c>
      <c r="B7" s="89"/>
      <c r="C7" s="89" t="s">
        <v>228</v>
      </c>
      <c r="D7" s="89"/>
      <c r="E7" s="89"/>
      <c r="F7" s="89"/>
      <c r="G7" s="89"/>
    </row>
    <row r="8" spans="1:7">
      <c r="A8" s="89" t="s">
        <v>229</v>
      </c>
      <c r="B8" s="89"/>
      <c r="C8" s="89" t="s">
        <v>230</v>
      </c>
      <c r="D8" s="89"/>
      <c r="E8" s="89"/>
      <c r="F8" s="89"/>
      <c r="G8" s="89"/>
    </row>
    <row r="9" spans="1:7" ht="102.95">
      <c r="A9" s="118"/>
      <c r="B9" s="119"/>
      <c r="C9" s="120" t="s">
        <v>231</v>
      </c>
      <c r="D9" s="278"/>
      <c r="E9" s="279"/>
      <c r="F9" s="279"/>
      <c r="G9" s="280"/>
    </row>
    <row r="10" spans="1:7" ht="14.65">
      <c r="A10" s="121">
        <v>1.1000000000000001</v>
      </c>
      <c r="B10" s="119"/>
      <c r="C10" s="120" t="s">
        <v>232</v>
      </c>
      <c r="D10" s="121" t="s">
        <v>233</v>
      </c>
      <c r="E10" s="122">
        <v>20</v>
      </c>
      <c r="F10" s="122"/>
      <c r="G10" s="122">
        <f>E10*F10</f>
        <v>0</v>
      </c>
    </row>
    <row r="11" spans="1:7" ht="14.65">
      <c r="A11" s="121">
        <v>1.2</v>
      </c>
      <c r="B11" s="119"/>
      <c r="C11" s="120" t="s">
        <v>234</v>
      </c>
      <c r="D11" s="121" t="s">
        <v>233</v>
      </c>
      <c r="E11" s="122">
        <v>16</v>
      </c>
      <c r="F11" s="122"/>
      <c r="G11" s="122">
        <f>E11*F11</f>
        <v>0</v>
      </c>
    </row>
    <row r="12" spans="1:7" ht="14.65">
      <c r="A12" s="121">
        <v>1.4</v>
      </c>
      <c r="B12" s="119"/>
      <c r="C12" s="120" t="s">
        <v>235</v>
      </c>
      <c r="D12" s="121" t="s">
        <v>233</v>
      </c>
      <c r="E12" s="122">
        <v>50</v>
      </c>
      <c r="F12" s="122"/>
      <c r="G12" s="122">
        <f>F12*E12</f>
        <v>0</v>
      </c>
    </row>
    <row r="13" spans="1:7" ht="14.65">
      <c r="A13" s="121">
        <v>1.5</v>
      </c>
      <c r="B13" s="119"/>
      <c r="C13" s="120" t="s">
        <v>236</v>
      </c>
      <c r="D13" s="121" t="s">
        <v>233</v>
      </c>
      <c r="E13" s="122">
        <v>25</v>
      </c>
      <c r="F13" s="122"/>
      <c r="G13" s="122">
        <f>E13*F13</f>
        <v>0</v>
      </c>
    </row>
    <row r="14" spans="1:7" ht="58.9">
      <c r="A14" s="121">
        <v>1.7</v>
      </c>
      <c r="B14" s="119"/>
      <c r="C14" s="120" t="s">
        <v>237</v>
      </c>
      <c r="D14" s="121" t="s">
        <v>154</v>
      </c>
      <c r="E14" s="122">
        <v>1</v>
      </c>
      <c r="F14" s="122"/>
      <c r="G14" s="122">
        <f>F14*E14</f>
        <v>0</v>
      </c>
    </row>
    <row r="15" spans="1:7" ht="14.65">
      <c r="A15" s="121">
        <v>1.8</v>
      </c>
      <c r="B15" s="119"/>
      <c r="C15" s="120" t="s">
        <v>238</v>
      </c>
      <c r="D15" s="121" t="s">
        <v>154</v>
      </c>
      <c r="E15" s="122">
        <v>16</v>
      </c>
      <c r="F15" s="122"/>
      <c r="G15" s="122">
        <f t="shared" ref="G15:G24" si="0">E15*F15</f>
        <v>0</v>
      </c>
    </row>
    <row r="16" spans="1:7" ht="14.65">
      <c r="A16" s="121">
        <v>1.9</v>
      </c>
      <c r="B16" s="119"/>
      <c r="C16" s="120" t="s">
        <v>239</v>
      </c>
      <c r="D16" s="121" t="s">
        <v>154</v>
      </c>
      <c r="E16" s="122">
        <v>16</v>
      </c>
      <c r="F16" s="122"/>
      <c r="G16" s="122">
        <f t="shared" si="0"/>
        <v>0</v>
      </c>
    </row>
    <row r="17" spans="1:7" ht="14.65">
      <c r="A17" s="121">
        <v>1.1000000000000001</v>
      </c>
      <c r="B17" s="119"/>
      <c r="C17" s="120" t="s">
        <v>240</v>
      </c>
      <c r="D17" s="121" t="s">
        <v>154</v>
      </c>
      <c r="E17" s="122">
        <v>4</v>
      </c>
      <c r="F17" s="122"/>
      <c r="G17" s="122">
        <f t="shared" si="0"/>
        <v>0</v>
      </c>
    </row>
    <row r="18" spans="1:7" ht="14.65">
      <c r="A18" s="121">
        <v>1.1100000000000001</v>
      </c>
      <c r="B18" s="119"/>
      <c r="C18" s="123" t="s">
        <v>241</v>
      </c>
      <c r="D18" s="124" t="s">
        <v>154</v>
      </c>
      <c r="E18" s="125">
        <v>4</v>
      </c>
      <c r="F18" s="125"/>
      <c r="G18" s="125">
        <f t="shared" si="0"/>
        <v>0</v>
      </c>
    </row>
    <row r="19" spans="1:7" ht="29.45">
      <c r="A19" s="121">
        <v>1.1200000000000001</v>
      </c>
      <c r="B19" s="119"/>
      <c r="C19" s="120" t="s">
        <v>242</v>
      </c>
      <c r="D19" s="121" t="s">
        <v>154</v>
      </c>
      <c r="E19" s="122">
        <v>16</v>
      </c>
      <c r="F19" s="122"/>
      <c r="G19" s="122">
        <f t="shared" si="0"/>
        <v>0</v>
      </c>
    </row>
    <row r="20" spans="1:7" ht="29.45">
      <c r="A20" s="121">
        <v>1.1299999999999999</v>
      </c>
      <c r="B20" s="119"/>
      <c r="C20" s="120" t="s">
        <v>243</v>
      </c>
      <c r="D20" s="121" t="s">
        <v>154</v>
      </c>
      <c r="E20" s="122">
        <v>16</v>
      </c>
      <c r="F20" s="122"/>
      <c r="G20" s="122">
        <f t="shared" si="0"/>
        <v>0</v>
      </c>
    </row>
    <row r="21" spans="1:7" ht="14.65">
      <c r="A21" s="121">
        <v>1.1399999999999999</v>
      </c>
      <c r="B21" s="119"/>
      <c r="C21" s="120" t="s">
        <v>244</v>
      </c>
      <c r="D21" s="126" t="s">
        <v>154</v>
      </c>
      <c r="E21" s="126">
        <v>6</v>
      </c>
      <c r="F21" s="126"/>
      <c r="G21" s="126">
        <f t="shared" ref="G21:G23" si="1">F21*E21</f>
        <v>0</v>
      </c>
    </row>
    <row r="22" spans="1:7" ht="14.65">
      <c r="A22" s="121">
        <v>1.1499999999999999</v>
      </c>
      <c r="B22" s="119"/>
      <c r="C22" s="120" t="s">
        <v>245</v>
      </c>
      <c r="D22" s="126" t="s">
        <v>154</v>
      </c>
      <c r="E22" s="126">
        <v>6</v>
      </c>
      <c r="F22" s="126"/>
      <c r="G22" s="126">
        <f t="shared" si="1"/>
        <v>0</v>
      </c>
    </row>
    <row r="23" spans="1:7" ht="14.65">
      <c r="A23" s="121">
        <v>1.1599999999999999</v>
      </c>
      <c r="B23" s="119"/>
      <c r="C23" s="120" t="s">
        <v>246</v>
      </c>
      <c r="D23" s="126" t="s">
        <v>154</v>
      </c>
      <c r="E23" s="126">
        <v>1</v>
      </c>
      <c r="F23" s="126"/>
      <c r="G23" s="126">
        <f t="shared" si="1"/>
        <v>0</v>
      </c>
    </row>
    <row r="24" spans="1:7" ht="14.65">
      <c r="A24" s="121">
        <v>1.17</v>
      </c>
      <c r="B24" s="119"/>
      <c r="C24" s="120" t="s">
        <v>247</v>
      </c>
      <c r="D24" s="121" t="s">
        <v>154</v>
      </c>
      <c r="E24" s="122">
        <v>16</v>
      </c>
      <c r="F24" s="122"/>
      <c r="G24" s="122">
        <f t="shared" si="0"/>
        <v>0</v>
      </c>
    </row>
    <row r="25" spans="1:7" ht="29.45">
      <c r="A25" s="121">
        <v>1.18</v>
      </c>
      <c r="B25" s="119"/>
      <c r="C25" s="120" t="s">
        <v>248</v>
      </c>
      <c r="D25" s="121" t="s">
        <v>154</v>
      </c>
      <c r="E25" s="122">
        <v>1</v>
      </c>
      <c r="F25" s="122"/>
      <c r="G25" s="122">
        <f>F25*E25</f>
        <v>0</v>
      </c>
    </row>
    <row r="26" spans="1:7" ht="29.45">
      <c r="A26" s="121">
        <v>1.19</v>
      </c>
      <c r="B26" s="119"/>
      <c r="C26" s="120" t="s">
        <v>249</v>
      </c>
      <c r="D26" s="121" t="s">
        <v>154</v>
      </c>
      <c r="E26" s="122">
        <v>1</v>
      </c>
      <c r="F26" s="122"/>
      <c r="G26" s="122">
        <f>F26*E26</f>
        <v>0</v>
      </c>
    </row>
    <row r="27" spans="1:7" ht="14.65">
      <c r="A27" s="121">
        <v>2.19</v>
      </c>
      <c r="B27" s="119"/>
      <c r="C27" s="120" t="s">
        <v>250</v>
      </c>
      <c r="D27" s="121" t="s">
        <v>154</v>
      </c>
      <c r="E27" s="122">
        <v>1</v>
      </c>
      <c r="F27" s="122"/>
      <c r="G27" s="122">
        <f>F27*E27</f>
        <v>0</v>
      </c>
    </row>
    <row r="28" spans="1:7" ht="15.4">
      <c r="A28" s="118"/>
      <c r="B28" s="119"/>
      <c r="C28" s="127" t="s">
        <v>251</v>
      </c>
      <c r="D28" s="128"/>
      <c r="E28" s="122"/>
      <c r="F28" s="129"/>
      <c r="G28" s="130">
        <f>SUM(G10:G27)</f>
        <v>0</v>
      </c>
    </row>
    <row r="29" spans="1:7">
      <c r="A29" s="281"/>
      <c r="B29" s="282"/>
      <c r="C29" s="282"/>
      <c r="D29" s="282"/>
      <c r="E29" s="282"/>
      <c r="F29" s="282"/>
      <c r="G29" s="282"/>
    </row>
    <row r="30" spans="1:7">
      <c r="A30" s="89" t="s">
        <v>252</v>
      </c>
      <c r="B30" s="89"/>
      <c r="C30" s="89" t="s">
        <v>253</v>
      </c>
      <c r="D30" s="89"/>
      <c r="E30" s="89"/>
      <c r="F30" s="89"/>
      <c r="G30" s="89"/>
    </row>
    <row r="31" spans="1:7" ht="102.95">
      <c r="A31" s="121">
        <v>3.1</v>
      </c>
      <c r="B31" s="119"/>
      <c r="C31" s="120" t="s">
        <v>254</v>
      </c>
      <c r="D31" s="121" t="s">
        <v>255</v>
      </c>
      <c r="E31" s="122">
        <v>3</v>
      </c>
      <c r="F31" s="122"/>
      <c r="G31" s="122">
        <f t="shared" ref="G31:G38" si="2">F31*E31</f>
        <v>0</v>
      </c>
    </row>
    <row r="32" spans="1:7" ht="29.45">
      <c r="A32" s="121">
        <v>3.2</v>
      </c>
      <c r="B32" s="119"/>
      <c r="C32" s="120" t="s">
        <v>256</v>
      </c>
      <c r="D32" s="121" t="s">
        <v>233</v>
      </c>
      <c r="E32" s="122">
        <v>2</v>
      </c>
      <c r="F32" s="122"/>
      <c r="G32" s="122">
        <f t="shared" si="2"/>
        <v>0</v>
      </c>
    </row>
    <row r="33" spans="1:7" ht="14.65">
      <c r="A33" s="121">
        <v>3.3</v>
      </c>
      <c r="B33" s="119"/>
      <c r="C33" s="120" t="s">
        <v>257</v>
      </c>
      <c r="D33" s="121" t="s">
        <v>39</v>
      </c>
      <c r="E33" s="122">
        <v>1</v>
      </c>
      <c r="F33" s="122"/>
      <c r="G33" s="122">
        <f t="shared" si="2"/>
        <v>0</v>
      </c>
    </row>
    <row r="34" spans="1:7" ht="14.65">
      <c r="A34" s="124">
        <v>3.4</v>
      </c>
      <c r="B34" s="119"/>
      <c r="C34" s="123" t="s">
        <v>258</v>
      </c>
      <c r="D34" s="124" t="s">
        <v>39</v>
      </c>
      <c r="E34" s="125">
        <v>1</v>
      </c>
      <c r="F34" s="125"/>
      <c r="G34" s="125">
        <f t="shared" si="2"/>
        <v>0</v>
      </c>
    </row>
    <row r="35" spans="1:7" ht="102.95">
      <c r="A35" s="121">
        <v>3.5</v>
      </c>
      <c r="B35" s="119"/>
      <c r="C35" s="120" t="s">
        <v>259</v>
      </c>
      <c r="D35" s="121" t="s">
        <v>154</v>
      </c>
      <c r="E35" s="122">
        <v>1</v>
      </c>
      <c r="F35" s="122"/>
      <c r="G35" s="122">
        <f t="shared" si="2"/>
        <v>0</v>
      </c>
    </row>
    <row r="36" spans="1:7" ht="29.45">
      <c r="A36" s="121">
        <v>3.6</v>
      </c>
      <c r="B36" s="119"/>
      <c r="C36" s="120" t="s">
        <v>260</v>
      </c>
      <c r="D36" s="121" t="s">
        <v>154</v>
      </c>
      <c r="E36" s="122">
        <v>1</v>
      </c>
      <c r="F36" s="122"/>
      <c r="G36" s="122">
        <f t="shared" si="2"/>
        <v>0</v>
      </c>
    </row>
    <row r="37" spans="1:7" ht="14.65">
      <c r="A37" s="121">
        <v>3.7</v>
      </c>
      <c r="B37" s="119"/>
      <c r="C37" s="120" t="s">
        <v>261</v>
      </c>
      <c r="D37" s="121" t="s">
        <v>154</v>
      </c>
      <c r="E37" s="122">
        <v>1</v>
      </c>
      <c r="F37" s="122"/>
      <c r="G37" s="122">
        <f t="shared" si="2"/>
        <v>0</v>
      </c>
    </row>
    <row r="38" spans="1:7" ht="44.1">
      <c r="A38" s="121">
        <v>3.8</v>
      </c>
      <c r="B38" s="119"/>
      <c r="C38" s="120" t="s">
        <v>262</v>
      </c>
      <c r="D38" s="121" t="s">
        <v>39</v>
      </c>
      <c r="E38" s="122">
        <v>1</v>
      </c>
      <c r="F38" s="122"/>
      <c r="G38" s="122">
        <f t="shared" si="2"/>
        <v>0</v>
      </c>
    </row>
    <row r="39" spans="1:7" ht="15.4">
      <c r="A39" s="131"/>
      <c r="B39" s="119"/>
      <c r="C39" s="127" t="s">
        <v>263</v>
      </c>
      <c r="D39" s="128"/>
      <c r="E39" s="122"/>
      <c r="F39" s="129"/>
      <c r="G39" s="130">
        <f>SUM(G31:G38)</f>
        <v>0</v>
      </c>
    </row>
    <row r="40" spans="1:7" ht="15.4">
      <c r="A40" s="132"/>
      <c r="B40" s="119"/>
      <c r="C40" s="133"/>
      <c r="D40" s="133"/>
      <c r="E40" s="133"/>
      <c r="F40" s="134"/>
      <c r="G40" s="134"/>
    </row>
    <row r="41" spans="1:7" ht="15.4">
      <c r="A41" s="135" t="s">
        <v>229</v>
      </c>
      <c r="B41" s="136"/>
      <c r="C41" s="283" t="s">
        <v>230</v>
      </c>
      <c r="D41" s="284"/>
      <c r="E41" s="284"/>
      <c r="F41" s="285"/>
      <c r="G41" s="137">
        <f>G28</f>
        <v>0</v>
      </c>
    </row>
    <row r="42" spans="1:7" ht="15.4">
      <c r="A42" s="135" t="s">
        <v>252</v>
      </c>
      <c r="B42" s="136"/>
      <c r="C42" s="283" t="s">
        <v>253</v>
      </c>
      <c r="D42" s="284"/>
      <c r="E42" s="284"/>
      <c r="F42" s="285"/>
      <c r="G42" s="137">
        <f>G39</f>
        <v>0</v>
      </c>
    </row>
    <row r="43" spans="1:7" ht="15.4">
      <c r="A43" s="138" t="s">
        <v>227</v>
      </c>
      <c r="B43" s="136"/>
      <c r="C43" s="286" t="s">
        <v>264</v>
      </c>
      <c r="D43" s="287"/>
      <c r="E43" s="287"/>
      <c r="F43" s="288"/>
      <c r="G43" s="137">
        <f>SUM(G41:G42)</f>
        <v>0</v>
      </c>
    </row>
    <row r="44" spans="1:7">
      <c r="A44" s="139"/>
      <c r="B44" s="119"/>
      <c r="C44" s="133"/>
      <c r="D44" s="133"/>
      <c r="E44" s="133"/>
      <c r="F44" s="134"/>
      <c r="G44" s="134"/>
    </row>
    <row r="45" spans="1:7" ht="16.899999999999999">
      <c r="A45" s="140" t="s">
        <v>265</v>
      </c>
      <c r="B45" s="136"/>
      <c r="C45" s="141" t="s">
        <v>266</v>
      </c>
      <c r="D45" s="142"/>
      <c r="E45" s="143"/>
      <c r="F45" s="143"/>
      <c r="G45" s="143"/>
    </row>
    <row r="46" spans="1:7" ht="29.45">
      <c r="A46" s="144"/>
      <c r="B46" s="119"/>
      <c r="C46" s="145" t="s">
        <v>267</v>
      </c>
      <c r="D46" s="121"/>
      <c r="E46" s="122"/>
      <c r="F46" s="122"/>
      <c r="G46" s="122"/>
    </row>
    <row r="47" spans="1:7" ht="16.899999999999999">
      <c r="A47" s="146" t="s">
        <v>268</v>
      </c>
      <c r="B47" s="136"/>
      <c r="C47" s="141" t="s">
        <v>269</v>
      </c>
      <c r="D47" s="147"/>
      <c r="E47" s="148"/>
      <c r="F47" s="148"/>
      <c r="G47" s="148"/>
    </row>
    <row r="48" spans="1:7" ht="73.5">
      <c r="A48" s="121">
        <v>4.5</v>
      </c>
      <c r="B48" s="119"/>
      <c r="C48" s="120" t="s">
        <v>270</v>
      </c>
      <c r="D48" s="121" t="s">
        <v>255</v>
      </c>
      <c r="E48" s="122">
        <v>3</v>
      </c>
      <c r="F48" s="122"/>
      <c r="G48" s="122">
        <f>F48*E48</f>
        <v>0</v>
      </c>
    </row>
    <row r="49" spans="1:7" ht="44.1">
      <c r="A49" s="121">
        <v>4.5999999999999996</v>
      </c>
      <c r="B49" s="119"/>
      <c r="C49" s="120" t="s">
        <v>271</v>
      </c>
      <c r="D49" s="121" t="s">
        <v>255</v>
      </c>
      <c r="E49" s="122">
        <v>1</v>
      </c>
      <c r="F49" s="122"/>
      <c r="G49" s="122">
        <f>F49*E49</f>
        <v>0</v>
      </c>
    </row>
    <row r="50" spans="1:7" ht="44.1">
      <c r="A50" s="121">
        <v>4.7</v>
      </c>
      <c r="B50" s="119"/>
      <c r="C50" s="120" t="s">
        <v>272</v>
      </c>
      <c r="D50" s="121" t="s">
        <v>154</v>
      </c>
      <c r="E50" s="122">
        <v>1</v>
      </c>
      <c r="F50" s="122"/>
      <c r="G50" s="122">
        <f>E50*F50</f>
        <v>0</v>
      </c>
    </row>
    <row r="51" spans="1:7" ht="29.45">
      <c r="A51" s="121">
        <v>4.8</v>
      </c>
      <c r="B51" s="119"/>
      <c r="C51" s="120" t="s">
        <v>273</v>
      </c>
      <c r="D51" s="121" t="s">
        <v>39</v>
      </c>
      <c r="E51" s="122">
        <v>1</v>
      </c>
      <c r="F51" s="122"/>
      <c r="G51" s="122">
        <f>F51*E51</f>
        <v>0</v>
      </c>
    </row>
    <row r="52" spans="1:7" ht="29.45">
      <c r="A52" s="121">
        <v>4.9000000000000004</v>
      </c>
      <c r="B52" s="119"/>
      <c r="C52" s="120" t="s">
        <v>274</v>
      </c>
      <c r="D52" s="121" t="s">
        <v>275</v>
      </c>
      <c r="E52" s="122">
        <v>20</v>
      </c>
      <c r="F52" s="122"/>
      <c r="G52" s="122">
        <f>E52*F52</f>
        <v>0</v>
      </c>
    </row>
    <row r="53" spans="1:7" ht="15.4">
      <c r="A53" s="118"/>
      <c r="B53" s="119"/>
      <c r="C53" s="149" t="s">
        <v>276</v>
      </c>
      <c r="D53" s="131"/>
      <c r="E53" s="150"/>
      <c r="F53" s="150"/>
      <c r="G53" s="130">
        <f>SUM(G48:G52)</f>
        <v>0</v>
      </c>
    </row>
    <row r="54" spans="1:7">
      <c r="A54" s="139"/>
      <c r="B54" s="119"/>
      <c r="C54" s="133"/>
      <c r="D54" s="133"/>
      <c r="E54" s="133"/>
      <c r="F54" s="134"/>
      <c r="G54" s="134"/>
    </row>
    <row r="55" spans="1:7" ht="15.4">
      <c r="A55" s="135" t="s">
        <v>268</v>
      </c>
      <c r="B55" s="136"/>
      <c r="C55" s="283" t="s">
        <v>269</v>
      </c>
      <c r="D55" s="284"/>
      <c r="E55" s="284"/>
      <c r="F55" s="285"/>
      <c r="G55" s="130">
        <f>G53</f>
        <v>0</v>
      </c>
    </row>
    <row r="56" spans="1:7" ht="16.899999999999999">
      <c r="A56" s="151" t="s">
        <v>265</v>
      </c>
      <c r="B56" s="136"/>
      <c r="C56" s="294" t="s">
        <v>277</v>
      </c>
      <c r="D56" s="295"/>
      <c r="E56" s="295"/>
      <c r="F56" s="296"/>
      <c r="G56" s="152">
        <f>G55</f>
        <v>0</v>
      </c>
    </row>
    <row r="57" spans="1:7">
      <c r="A57" s="139"/>
      <c r="B57" s="119"/>
      <c r="C57" s="133"/>
      <c r="D57" s="133"/>
      <c r="E57" s="133"/>
      <c r="F57" s="134"/>
      <c r="G57" s="134"/>
    </row>
    <row r="58" spans="1:7" ht="16.899999999999999">
      <c r="A58" s="140" t="s">
        <v>278</v>
      </c>
      <c r="B58" s="136"/>
      <c r="C58" s="153" t="s">
        <v>279</v>
      </c>
      <c r="D58" s="154"/>
      <c r="E58" s="155"/>
      <c r="F58" s="156"/>
      <c r="G58" s="157"/>
    </row>
    <row r="59" spans="1:7" ht="14.65">
      <c r="A59" s="158" t="s">
        <v>280</v>
      </c>
      <c r="B59" s="136"/>
      <c r="C59" s="159" t="s">
        <v>281</v>
      </c>
      <c r="D59" s="159"/>
      <c r="E59" s="160"/>
      <c r="F59" s="160"/>
      <c r="G59" s="160"/>
    </row>
    <row r="60" spans="1:7" ht="58.9">
      <c r="A60" s="121">
        <v>1.1000000000000001</v>
      </c>
      <c r="B60" s="119"/>
      <c r="C60" s="120" t="s">
        <v>282</v>
      </c>
      <c r="D60" s="121"/>
      <c r="E60" s="122"/>
      <c r="F60" s="122"/>
      <c r="G60" s="122"/>
    </row>
    <row r="61" spans="1:7" ht="14.65">
      <c r="A61" s="121">
        <v>1.2</v>
      </c>
      <c r="B61" s="119"/>
      <c r="C61" s="120" t="s">
        <v>283</v>
      </c>
      <c r="D61" s="126" t="s">
        <v>233</v>
      </c>
      <c r="E61" s="122">
        <v>20</v>
      </c>
      <c r="F61" s="122"/>
      <c r="G61" s="122">
        <f t="shared" ref="G61:G76" si="3">F61*E61</f>
        <v>0</v>
      </c>
    </row>
    <row r="62" spans="1:7" ht="14.65">
      <c r="A62" s="121">
        <v>1.3</v>
      </c>
      <c r="B62" s="119"/>
      <c r="C62" s="120" t="s">
        <v>284</v>
      </c>
      <c r="D62" s="126" t="s">
        <v>233</v>
      </c>
      <c r="E62" s="122">
        <v>16</v>
      </c>
      <c r="F62" s="122"/>
      <c r="G62" s="122">
        <f t="shared" si="3"/>
        <v>0</v>
      </c>
    </row>
    <row r="63" spans="1:7" ht="14.65">
      <c r="A63" s="121">
        <v>1.4</v>
      </c>
      <c r="B63" s="119"/>
      <c r="C63" s="120" t="s">
        <v>285</v>
      </c>
      <c r="D63" s="126" t="s">
        <v>233</v>
      </c>
      <c r="E63" s="122">
        <v>12</v>
      </c>
      <c r="F63" s="122"/>
      <c r="G63" s="122">
        <f t="shared" si="3"/>
        <v>0</v>
      </c>
    </row>
    <row r="64" spans="1:7" ht="14.65">
      <c r="A64" s="121">
        <v>1.5</v>
      </c>
      <c r="B64" s="119"/>
      <c r="C64" s="120" t="s">
        <v>286</v>
      </c>
      <c r="D64" s="126" t="s">
        <v>287</v>
      </c>
      <c r="E64" s="122">
        <v>10</v>
      </c>
      <c r="F64" s="122"/>
      <c r="G64" s="122">
        <f t="shared" si="3"/>
        <v>0</v>
      </c>
    </row>
    <row r="65" spans="1:7" ht="14.65">
      <c r="A65" s="121">
        <v>1.6</v>
      </c>
      <c r="B65" s="119"/>
      <c r="C65" s="120" t="s">
        <v>288</v>
      </c>
      <c r="D65" s="126" t="s">
        <v>287</v>
      </c>
      <c r="E65" s="122">
        <v>10</v>
      </c>
      <c r="F65" s="122"/>
      <c r="G65" s="122">
        <f t="shared" si="3"/>
        <v>0</v>
      </c>
    </row>
    <row r="66" spans="1:7" ht="14.65">
      <c r="A66" s="121">
        <v>1.7</v>
      </c>
      <c r="B66" s="119"/>
      <c r="C66" s="120" t="s">
        <v>289</v>
      </c>
      <c r="D66" s="126" t="s">
        <v>287</v>
      </c>
      <c r="E66" s="122">
        <v>10</v>
      </c>
      <c r="F66" s="122"/>
      <c r="G66" s="122">
        <f t="shared" si="3"/>
        <v>0</v>
      </c>
    </row>
    <row r="67" spans="1:7" ht="14.65">
      <c r="A67" s="121">
        <v>1.8</v>
      </c>
      <c r="B67" s="119"/>
      <c r="C67" s="120" t="s">
        <v>290</v>
      </c>
      <c r="D67" s="126" t="s">
        <v>287</v>
      </c>
      <c r="E67" s="122">
        <v>5</v>
      </c>
      <c r="F67" s="122"/>
      <c r="G67" s="122">
        <f t="shared" si="3"/>
        <v>0</v>
      </c>
    </row>
    <row r="68" spans="1:7" ht="14.65">
      <c r="A68" s="121">
        <v>1.9</v>
      </c>
      <c r="B68" s="119"/>
      <c r="C68" s="120" t="s">
        <v>291</v>
      </c>
      <c r="D68" s="126" t="s">
        <v>287</v>
      </c>
      <c r="E68" s="122">
        <v>5</v>
      </c>
      <c r="F68" s="122"/>
      <c r="G68" s="122">
        <f t="shared" si="3"/>
        <v>0</v>
      </c>
    </row>
    <row r="69" spans="1:7" ht="14.65">
      <c r="A69" s="121">
        <v>1.1000000000000001</v>
      </c>
      <c r="B69" s="119"/>
      <c r="C69" s="120" t="s">
        <v>292</v>
      </c>
      <c r="D69" s="126" t="s">
        <v>287</v>
      </c>
      <c r="E69" s="122">
        <v>5</v>
      </c>
      <c r="F69" s="122"/>
      <c r="G69" s="122">
        <f t="shared" si="3"/>
        <v>0</v>
      </c>
    </row>
    <row r="70" spans="1:7" ht="14.65">
      <c r="A70" s="121">
        <v>1.1100000000000001</v>
      </c>
      <c r="B70" s="119"/>
      <c r="C70" s="120" t="s">
        <v>293</v>
      </c>
      <c r="D70" s="126" t="s">
        <v>287</v>
      </c>
      <c r="E70" s="122">
        <v>2</v>
      </c>
      <c r="F70" s="122"/>
      <c r="G70" s="122">
        <f t="shared" si="3"/>
        <v>0</v>
      </c>
    </row>
    <row r="71" spans="1:7" ht="14.65">
      <c r="A71" s="121">
        <v>1.1200000000000001</v>
      </c>
      <c r="B71" s="119"/>
      <c r="C71" s="120" t="s">
        <v>294</v>
      </c>
      <c r="D71" s="126" t="s">
        <v>287</v>
      </c>
      <c r="E71" s="122">
        <v>4</v>
      </c>
      <c r="F71" s="122"/>
      <c r="G71" s="122">
        <f t="shared" si="3"/>
        <v>0</v>
      </c>
    </row>
    <row r="72" spans="1:7" ht="14.65">
      <c r="A72" s="121">
        <v>1.1299999999999999</v>
      </c>
      <c r="B72" s="119"/>
      <c r="C72" s="120" t="s">
        <v>295</v>
      </c>
      <c r="D72" s="126" t="s">
        <v>287</v>
      </c>
      <c r="E72" s="122">
        <v>4</v>
      </c>
      <c r="F72" s="122"/>
      <c r="G72" s="122">
        <f>F72*E72</f>
        <v>0</v>
      </c>
    </row>
    <row r="73" spans="1:7" ht="14.65">
      <c r="A73" s="121">
        <v>1.1399999999999999</v>
      </c>
      <c r="B73" s="119"/>
      <c r="C73" s="120" t="s">
        <v>296</v>
      </c>
      <c r="D73" s="126" t="s">
        <v>287</v>
      </c>
      <c r="E73" s="122">
        <v>2</v>
      </c>
      <c r="F73" s="122"/>
      <c r="G73" s="122">
        <f>F73*E73</f>
        <v>0</v>
      </c>
    </row>
    <row r="74" spans="1:7" ht="29.45">
      <c r="A74" s="121">
        <v>1.1499999999999999</v>
      </c>
      <c r="B74" s="119"/>
      <c r="C74" s="120" t="s">
        <v>297</v>
      </c>
      <c r="D74" s="121" t="s">
        <v>154</v>
      </c>
      <c r="E74" s="122">
        <v>1</v>
      </c>
      <c r="F74" s="122"/>
      <c r="G74" s="122">
        <f t="shared" si="3"/>
        <v>0</v>
      </c>
    </row>
    <row r="75" spans="1:7" ht="14.65">
      <c r="A75" s="121">
        <v>1.1599999999999999</v>
      </c>
      <c r="B75" s="119"/>
      <c r="C75" s="120" t="s">
        <v>298</v>
      </c>
      <c r="D75" s="121" t="s">
        <v>154</v>
      </c>
      <c r="E75" s="122">
        <v>2</v>
      </c>
      <c r="F75" s="122"/>
      <c r="G75" s="122">
        <f t="shared" si="3"/>
        <v>0</v>
      </c>
    </row>
    <row r="76" spans="1:7" ht="29.45">
      <c r="A76" s="121">
        <v>1.17</v>
      </c>
      <c r="B76" s="119"/>
      <c r="C76" s="120" t="s">
        <v>299</v>
      </c>
      <c r="D76" s="121" t="s">
        <v>154</v>
      </c>
      <c r="E76" s="122">
        <v>2</v>
      </c>
      <c r="F76" s="122"/>
      <c r="G76" s="122">
        <f t="shared" si="3"/>
        <v>0</v>
      </c>
    </row>
    <row r="77" spans="1:7" ht="15.4">
      <c r="A77" s="131"/>
      <c r="B77" s="119"/>
      <c r="C77" s="161" t="s">
        <v>300</v>
      </c>
      <c r="D77" s="162"/>
      <c r="E77" s="163"/>
      <c r="F77" s="163"/>
      <c r="G77" s="130">
        <f>SUM(G61:G76)</f>
        <v>0</v>
      </c>
    </row>
    <row r="78" spans="1:7" ht="15.4">
      <c r="A78" s="297"/>
      <c r="B78" s="298"/>
      <c r="C78" s="298"/>
      <c r="D78" s="298"/>
      <c r="E78" s="298"/>
      <c r="F78" s="298"/>
      <c r="G78" s="299"/>
    </row>
    <row r="79" spans="1:7" ht="16.899999999999999">
      <c r="A79" s="164" t="s">
        <v>301</v>
      </c>
      <c r="B79" s="136"/>
      <c r="C79" s="141" t="s">
        <v>302</v>
      </c>
      <c r="D79" s="159"/>
      <c r="E79" s="160"/>
      <c r="F79" s="160"/>
      <c r="G79" s="160"/>
    </row>
    <row r="80" spans="1:7" ht="117.6">
      <c r="A80" s="121">
        <v>2.1</v>
      </c>
      <c r="B80" s="119"/>
      <c r="C80" s="120" t="s">
        <v>303</v>
      </c>
      <c r="D80" s="121" t="s">
        <v>255</v>
      </c>
      <c r="E80" s="122">
        <v>3</v>
      </c>
      <c r="F80" s="122"/>
      <c r="G80" s="122">
        <f t="shared" ref="G80:G89" si="4">F80*E80</f>
        <v>0</v>
      </c>
    </row>
    <row r="81" spans="1:7" ht="44.1">
      <c r="A81" s="121">
        <v>2.2000000000000002</v>
      </c>
      <c r="B81" s="119"/>
      <c r="C81" s="120" t="s">
        <v>304</v>
      </c>
      <c r="D81" s="121" t="s">
        <v>255</v>
      </c>
      <c r="E81" s="122">
        <v>2</v>
      </c>
      <c r="F81" s="122"/>
      <c r="G81" s="122">
        <f t="shared" si="4"/>
        <v>0</v>
      </c>
    </row>
    <row r="82" spans="1:7" ht="14.65">
      <c r="A82" s="121">
        <v>2.2999999999999998</v>
      </c>
      <c r="B82" s="119"/>
      <c r="C82" s="120" t="s">
        <v>305</v>
      </c>
      <c r="D82" s="121" t="s">
        <v>39</v>
      </c>
      <c r="E82" s="122">
        <v>1</v>
      </c>
      <c r="F82" s="122"/>
      <c r="G82" s="122">
        <f t="shared" si="4"/>
        <v>0</v>
      </c>
    </row>
    <row r="83" spans="1:7" ht="14.65">
      <c r="A83" s="121">
        <v>2.4</v>
      </c>
      <c r="B83" s="119"/>
      <c r="C83" s="123" t="s">
        <v>306</v>
      </c>
      <c r="D83" s="124" t="s">
        <v>154</v>
      </c>
      <c r="E83" s="125">
        <v>1</v>
      </c>
      <c r="F83" s="125"/>
      <c r="G83" s="125">
        <f t="shared" si="4"/>
        <v>0</v>
      </c>
    </row>
    <row r="84" spans="1:7" ht="102.95">
      <c r="A84" s="121">
        <v>2.5</v>
      </c>
      <c r="B84" s="119"/>
      <c r="C84" s="120" t="s">
        <v>307</v>
      </c>
      <c r="D84" s="121" t="s">
        <v>154</v>
      </c>
      <c r="E84" s="122">
        <v>2</v>
      </c>
      <c r="F84" s="122"/>
      <c r="G84" s="122">
        <f t="shared" si="4"/>
        <v>0</v>
      </c>
    </row>
    <row r="85" spans="1:7" ht="29.45">
      <c r="A85" s="121">
        <v>2.6</v>
      </c>
      <c r="B85" s="119"/>
      <c r="C85" s="120" t="s">
        <v>308</v>
      </c>
      <c r="D85" s="121" t="s">
        <v>154</v>
      </c>
      <c r="E85" s="122">
        <v>2</v>
      </c>
      <c r="F85" s="122"/>
      <c r="G85" s="122">
        <f>F85*E85</f>
        <v>0</v>
      </c>
    </row>
    <row r="86" spans="1:7" ht="29.45">
      <c r="A86" s="121">
        <v>2.7</v>
      </c>
      <c r="B86" s="119"/>
      <c r="C86" s="120" t="s">
        <v>309</v>
      </c>
      <c r="D86" s="121"/>
      <c r="E86" s="122"/>
      <c r="F86" s="122"/>
      <c r="G86" s="122"/>
    </row>
    <row r="87" spans="1:7" ht="14.65">
      <c r="A87" s="121">
        <v>2.9</v>
      </c>
      <c r="B87" s="119"/>
      <c r="C87" s="165" t="s">
        <v>310</v>
      </c>
      <c r="D87" s="121" t="s">
        <v>233</v>
      </c>
      <c r="E87" s="122">
        <v>12</v>
      </c>
      <c r="F87" s="122"/>
      <c r="G87" s="122">
        <f>E87*F87</f>
        <v>0</v>
      </c>
    </row>
    <row r="88" spans="1:7" ht="14.65">
      <c r="A88" s="121">
        <v>3.1</v>
      </c>
      <c r="B88" s="119"/>
      <c r="C88" s="165" t="s">
        <v>283</v>
      </c>
      <c r="D88" s="121" t="s">
        <v>233</v>
      </c>
      <c r="E88" s="122">
        <v>6</v>
      </c>
      <c r="F88" s="122"/>
      <c r="G88" s="122">
        <f>E88*F88</f>
        <v>0</v>
      </c>
    </row>
    <row r="89" spans="1:7" ht="14.65">
      <c r="A89" s="121">
        <v>3.11</v>
      </c>
      <c r="B89" s="119"/>
      <c r="C89" s="165" t="s">
        <v>311</v>
      </c>
      <c r="D89" s="121" t="s">
        <v>39</v>
      </c>
      <c r="E89" s="122">
        <v>1</v>
      </c>
      <c r="F89" s="122"/>
      <c r="G89" s="122">
        <f t="shared" si="4"/>
        <v>0</v>
      </c>
    </row>
    <row r="90" spans="1:7" ht="15.4">
      <c r="A90" s="118"/>
      <c r="B90" s="119"/>
      <c r="C90" s="127" t="s">
        <v>312</v>
      </c>
      <c r="D90" s="162"/>
      <c r="E90" s="163"/>
      <c r="F90" s="163"/>
      <c r="G90" s="130">
        <f>SUM(G80:G89)</f>
        <v>0</v>
      </c>
    </row>
    <row r="91" spans="1:7">
      <c r="A91" s="139"/>
      <c r="B91" s="119"/>
      <c r="C91" s="133"/>
      <c r="D91" s="133"/>
      <c r="E91" s="133"/>
      <c r="F91" s="134"/>
      <c r="G91" s="134"/>
    </row>
    <row r="92" spans="1:7" ht="15.4">
      <c r="A92" s="135" t="s">
        <v>313</v>
      </c>
      <c r="B92" s="136"/>
      <c r="C92" s="166" t="s">
        <v>281</v>
      </c>
      <c r="D92" s="167"/>
      <c r="E92" s="143"/>
      <c r="F92" s="168"/>
      <c r="G92" s="130">
        <f>G77</f>
        <v>0</v>
      </c>
    </row>
    <row r="93" spans="1:7" ht="15.4">
      <c r="A93" s="135" t="s">
        <v>301</v>
      </c>
      <c r="B93" s="136"/>
      <c r="C93" s="166" t="s">
        <v>302</v>
      </c>
      <c r="D93" s="167"/>
      <c r="E93" s="143"/>
      <c r="F93" s="168"/>
      <c r="G93" s="130">
        <f>G90</f>
        <v>0</v>
      </c>
    </row>
    <row r="94" spans="1:7" ht="16.899999999999999">
      <c r="A94" s="138"/>
      <c r="B94" s="136"/>
      <c r="C94" s="169" t="s">
        <v>314</v>
      </c>
      <c r="D94" s="170"/>
      <c r="E94" s="171"/>
      <c r="F94" s="171"/>
      <c r="G94" s="152">
        <f>SUM(G92:G93)</f>
        <v>0</v>
      </c>
    </row>
    <row r="95" spans="1:7">
      <c r="A95" s="139"/>
      <c r="B95" s="119"/>
      <c r="C95" s="133"/>
      <c r="D95" s="133"/>
      <c r="E95" s="133"/>
      <c r="F95" s="134"/>
      <c r="G95" s="134"/>
    </row>
    <row r="96" spans="1:7" ht="16.899999999999999">
      <c r="A96" s="172" t="s">
        <v>315</v>
      </c>
      <c r="B96" s="136"/>
      <c r="C96" s="153" t="s">
        <v>316</v>
      </c>
      <c r="D96" s="140"/>
      <c r="E96" s="173"/>
      <c r="F96" s="173"/>
      <c r="G96" s="173"/>
    </row>
    <row r="97" spans="1:7" ht="14.65">
      <c r="A97" s="144"/>
      <c r="B97" s="119"/>
      <c r="C97" s="300" t="s">
        <v>317</v>
      </c>
      <c r="D97" s="300"/>
      <c r="E97" s="300"/>
      <c r="F97" s="301"/>
      <c r="G97" s="302"/>
    </row>
    <row r="98" spans="1:7" ht="73.5">
      <c r="A98" s="121">
        <v>1.1000000000000001</v>
      </c>
      <c r="B98" s="119"/>
      <c r="C98" s="120" t="s">
        <v>318</v>
      </c>
      <c r="D98" s="121" t="s">
        <v>154</v>
      </c>
      <c r="E98" s="122">
        <v>2</v>
      </c>
      <c r="F98" s="122"/>
      <c r="G98" s="122">
        <f t="shared" ref="G98:G105" si="5">F98*E98</f>
        <v>0</v>
      </c>
    </row>
    <row r="99" spans="1:7" ht="58.9">
      <c r="A99" s="121">
        <v>1.2</v>
      </c>
      <c r="B99" s="119"/>
      <c r="C99" s="120" t="s">
        <v>319</v>
      </c>
      <c r="D99" s="121" t="s">
        <v>154</v>
      </c>
      <c r="E99" s="122">
        <v>2</v>
      </c>
      <c r="F99" s="122"/>
      <c r="G99" s="122">
        <f t="shared" si="5"/>
        <v>0</v>
      </c>
    </row>
    <row r="100" spans="1:7" ht="73.5">
      <c r="A100" s="121"/>
      <c r="B100" s="119"/>
      <c r="C100" s="120" t="s">
        <v>320</v>
      </c>
      <c r="D100" s="121" t="s">
        <v>154</v>
      </c>
      <c r="E100" s="122">
        <v>1</v>
      </c>
      <c r="F100" s="122"/>
      <c r="G100" s="122">
        <f t="shared" si="5"/>
        <v>0</v>
      </c>
    </row>
    <row r="101" spans="1:7" ht="58.9">
      <c r="A101" s="121"/>
      <c r="B101" s="119"/>
      <c r="C101" s="120" t="s">
        <v>319</v>
      </c>
      <c r="D101" s="121" t="s">
        <v>154</v>
      </c>
      <c r="E101" s="122">
        <v>1</v>
      </c>
      <c r="F101" s="122"/>
      <c r="G101" s="122">
        <f t="shared" si="5"/>
        <v>0</v>
      </c>
    </row>
    <row r="102" spans="1:7" ht="88.15">
      <c r="A102" s="121">
        <v>1.3</v>
      </c>
      <c r="B102" s="119"/>
      <c r="C102" s="120" t="s">
        <v>321</v>
      </c>
      <c r="D102" s="121" t="s">
        <v>154</v>
      </c>
      <c r="E102" s="122">
        <v>2</v>
      </c>
      <c r="F102" s="122"/>
      <c r="G102" s="122">
        <f t="shared" si="5"/>
        <v>0</v>
      </c>
    </row>
    <row r="103" spans="1:7" ht="88.15">
      <c r="A103" s="121"/>
      <c r="B103" s="119"/>
      <c r="C103" s="120" t="s">
        <v>322</v>
      </c>
      <c r="D103" s="121" t="s">
        <v>154</v>
      </c>
      <c r="E103" s="122">
        <v>1</v>
      </c>
      <c r="F103" s="122"/>
      <c r="G103" s="122">
        <f t="shared" si="5"/>
        <v>0</v>
      </c>
    </row>
    <row r="104" spans="1:7" ht="44.1">
      <c r="A104" s="121">
        <v>1.4</v>
      </c>
      <c r="B104" s="119"/>
      <c r="C104" s="120" t="s">
        <v>323</v>
      </c>
      <c r="D104" s="121" t="s">
        <v>154</v>
      </c>
      <c r="E104" s="122">
        <v>3</v>
      </c>
      <c r="F104" s="122"/>
      <c r="G104" s="122">
        <f t="shared" si="5"/>
        <v>0</v>
      </c>
    </row>
    <row r="105" spans="1:7" ht="29.45">
      <c r="A105" s="121">
        <v>1.5</v>
      </c>
      <c r="B105" s="119"/>
      <c r="C105" s="120" t="s">
        <v>324</v>
      </c>
      <c r="D105" s="121" t="s">
        <v>154</v>
      </c>
      <c r="E105" s="122">
        <v>3</v>
      </c>
      <c r="F105" s="122"/>
      <c r="G105" s="122">
        <f t="shared" si="5"/>
        <v>0</v>
      </c>
    </row>
    <row r="106" spans="1:7" ht="17.649999999999999">
      <c r="A106" s="174"/>
      <c r="B106" s="119"/>
      <c r="C106" s="127" t="s">
        <v>325</v>
      </c>
      <c r="D106" s="175"/>
      <c r="E106" s="176"/>
      <c r="F106" s="176"/>
      <c r="G106" s="130">
        <f>SUM(G98:G105)</f>
        <v>0</v>
      </c>
    </row>
    <row r="107" spans="1:7" ht="15.4">
      <c r="A107" s="177"/>
      <c r="B107" s="119"/>
      <c r="C107" s="133"/>
      <c r="D107" s="133"/>
      <c r="E107" s="133"/>
      <c r="F107" s="134"/>
      <c r="G107" s="134"/>
    </row>
    <row r="108" spans="1:7" ht="16.899999999999999">
      <c r="A108" s="172" t="s">
        <v>326</v>
      </c>
      <c r="B108" s="136"/>
      <c r="C108" s="153" t="s">
        <v>327</v>
      </c>
      <c r="D108" s="140"/>
      <c r="E108" s="173"/>
      <c r="F108" s="173"/>
      <c r="G108" s="173"/>
    </row>
    <row r="109" spans="1:7" ht="132.4">
      <c r="A109" s="126">
        <v>1.1000000000000001</v>
      </c>
      <c r="B109" s="119"/>
      <c r="C109" s="178" t="s">
        <v>328</v>
      </c>
      <c r="D109" s="121" t="s">
        <v>255</v>
      </c>
      <c r="E109" s="179">
        <v>5</v>
      </c>
      <c r="F109" s="122"/>
      <c r="G109" s="122">
        <f>E109*F109</f>
        <v>0</v>
      </c>
    </row>
    <row r="110" spans="1:7" ht="58.9">
      <c r="A110" s="126">
        <v>1.2</v>
      </c>
      <c r="B110" s="119"/>
      <c r="C110" s="180" t="s">
        <v>329</v>
      </c>
      <c r="D110" s="121" t="s">
        <v>255</v>
      </c>
      <c r="E110" s="179">
        <v>5</v>
      </c>
      <c r="F110" s="122"/>
      <c r="G110" s="122">
        <f>E110*F110</f>
        <v>0</v>
      </c>
    </row>
    <row r="111" spans="1:7" ht="88.15">
      <c r="A111" s="126">
        <v>1.3</v>
      </c>
      <c r="B111" s="119"/>
      <c r="C111" s="120" t="s">
        <v>330</v>
      </c>
      <c r="D111" s="121" t="s">
        <v>154</v>
      </c>
      <c r="E111" s="179">
        <v>2</v>
      </c>
      <c r="F111" s="122"/>
      <c r="G111" s="122">
        <f>E111*F111</f>
        <v>0</v>
      </c>
    </row>
    <row r="112" spans="1:7" ht="29.45">
      <c r="A112" s="126">
        <v>1.4</v>
      </c>
      <c r="B112" s="119"/>
      <c r="C112" s="120" t="s">
        <v>331</v>
      </c>
      <c r="D112" s="121" t="s">
        <v>154</v>
      </c>
      <c r="E112" s="122">
        <v>2</v>
      </c>
      <c r="F112" s="122"/>
      <c r="G112" s="122">
        <f>F112*E112</f>
        <v>0</v>
      </c>
    </row>
    <row r="113" spans="1:7" ht="73.5">
      <c r="A113" s="126">
        <v>1.6</v>
      </c>
      <c r="B113" s="119"/>
      <c r="C113" s="120" t="s">
        <v>332</v>
      </c>
      <c r="D113" s="121" t="s">
        <v>154</v>
      </c>
      <c r="E113" s="179">
        <v>1</v>
      </c>
      <c r="F113" s="122"/>
      <c r="G113" s="122">
        <f>E113*F113</f>
        <v>0</v>
      </c>
    </row>
    <row r="114" spans="1:7" ht="14.65">
      <c r="A114" s="126">
        <v>1.7</v>
      </c>
      <c r="B114" s="119"/>
      <c r="C114" s="120" t="s">
        <v>333</v>
      </c>
      <c r="D114" s="121" t="s">
        <v>39</v>
      </c>
      <c r="E114" s="179">
        <v>1</v>
      </c>
      <c r="F114" s="122"/>
      <c r="G114" s="122">
        <f>F114*E114</f>
        <v>0</v>
      </c>
    </row>
    <row r="115" spans="1:7" ht="44.1">
      <c r="A115" s="126">
        <v>1.8</v>
      </c>
      <c r="B115" s="119"/>
      <c r="C115" s="120" t="s">
        <v>334</v>
      </c>
      <c r="D115" s="121"/>
      <c r="E115" s="179"/>
      <c r="F115" s="122"/>
      <c r="G115" s="122"/>
    </row>
    <row r="116" spans="1:7" ht="14.65">
      <c r="A116" s="126">
        <v>1.9</v>
      </c>
      <c r="B116" s="119"/>
      <c r="C116" s="120" t="s">
        <v>310</v>
      </c>
      <c r="D116" s="121" t="s">
        <v>233</v>
      </c>
      <c r="E116" s="179">
        <v>10</v>
      </c>
      <c r="F116" s="122"/>
      <c r="G116" s="122">
        <f>F116*E116</f>
        <v>0</v>
      </c>
    </row>
    <row r="117" spans="1:7" ht="14.65">
      <c r="A117" s="126">
        <v>2</v>
      </c>
      <c r="B117" s="119"/>
      <c r="C117" s="120" t="s">
        <v>335</v>
      </c>
      <c r="D117" s="121" t="s">
        <v>233</v>
      </c>
      <c r="E117" s="179">
        <v>30</v>
      </c>
      <c r="F117" s="122"/>
      <c r="G117" s="122">
        <f>F117*E117</f>
        <v>0</v>
      </c>
    </row>
    <row r="118" spans="1:7" ht="14.65">
      <c r="A118" s="118"/>
      <c r="B118" s="119"/>
      <c r="C118" s="127" t="s">
        <v>336</v>
      </c>
      <c r="D118" s="121"/>
      <c r="E118" s="181"/>
      <c r="F118" s="181"/>
      <c r="G118" s="130">
        <f>SUM(G109:G117)</f>
        <v>0</v>
      </c>
    </row>
    <row r="119" spans="1:7">
      <c r="A119" s="139"/>
      <c r="B119" s="119"/>
      <c r="C119" s="133"/>
      <c r="D119" s="133"/>
      <c r="E119" s="133"/>
      <c r="F119" s="134"/>
      <c r="G119" s="134"/>
    </row>
    <row r="120" spans="1:7" ht="16.899999999999999">
      <c r="A120" s="172" t="s">
        <v>337</v>
      </c>
      <c r="B120" s="136"/>
      <c r="C120" s="153" t="s">
        <v>338</v>
      </c>
      <c r="D120" s="140"/>
      <c r="E120" s="173"/>
      <c r="F120" s="173"/>
      <c r="G120" s="173"/>
    </row>
    <row r="121" spans="1:7" ht="29.45">
      <c r="A121" s="121">
        <v>1.1000000000000001</v>
      </c>
      <c r="B121" s="119"/>
      <c r="C121" s="120" t="s">
        <v>339</v>
      </c>
      <c r="D121" s="121" t="s">
        <v>255</v>
      </c>
      <c r="E121" s="122">
        <v>5</v>
      </c>
      <c r="F121" s="122"/>
      <c r="G121" s="122">
        <f>E121*F121</f>
        <v>0</v>
      </c>
    </row>
    <row r="122" spans="1:7" ht="29.45">
      <c r="A122" s="121">
        <v>1.2</v>
      </c>
      <c r="B122" s="119"/>
      <c r="C122" s="120" t="s">
        <v>340</v>
      </c>
      <c r="D122" s="121" t="s">
        <v>255</v>
      </c>
      <c r="E122" s="122">
        <v>3</v>
      </c>
      <c r="F122" s="122"/>
      <c r="G122" s="122">
        <f>E122*F122</f>
        <v>0</v>
      </c>
    </row>
    <row r="123" spans="1:7" ht="58.9">
      <c r="A123" s="121">
        <v>1.3</v>
      </c>
      <c r="B123" s="119"/>
      <c r="C123" s="120" t="s">
        <v>341</v>
      </c>
      <c r="D123" s="121"/>
      <c r="E123" s="122"/>
      <c r="F123" s="122"/>
      <c r="G123" s="122"/>
    </row>
    <row r="124" spans="1:7" ht="14.65">
      <c r="A124" s="121">
        <v>1.4</v>
      </c>
      <c r="B124" s="119"/>
      <c r="C124" s="120" t="s">
        <v>342</v>
      </c>
      <c r="D124" s="121" t="s">
        <v>233</v>
      </c>
      <c r="E124" s="122">
        <v>40</v>
      </c>
      <c r="F124" s="122"/>
      <c r="G124" s="122">
        <f>E124*F124</f>
        <v>0</v>
      </c>
    </row>
    <row r="125" spans="1:7" ht="88.15">
      <c r="A125" s="121">
        <v>1.5</v>
      </c>
      <c r="B125" s="119"/>
      <c r="C125" s="120" t="s">
        <v>343</v>
      </c>
      <c r="D125" s="121" t="s">
        <v>154</v>
      </c>
      <c r="E125" s="122">
        <v>2</v>
      </c>
      <c r="F125" s="122"/>
      <c r="G125" s="122">
        <f>F125*E125</f>
        <v>0</v>
      </c>
    </row>
    <row r="126" spans="1:7" ht="29.45">
      <c r="A126" s="121">
        <v>1.6</v>
      </c>
      <c r="B126" s="119"/>
      <c r="C126" s="120" t="s">
        <v>331</v>
      </c>
      <c r="D126" s="121" t="s">
        <v>154</v>
      </c>
      <c r="E126" s="122">
        <v>2</v>
      </c>
      <c r="F126" s="122"/>
      <c r="G126" s="122">
        <f>F126*E126</f>
        <v>0</v>
      </c>
    </row>
    <row r="127" spans="1:7" ht="15.4">
      <c r="A127" s="118"/>
      <c r="B127" s="119"/>
      <c r="C127" s="127" t="s">
        <v>344</v>
      </c>
      <c r="D127" s="162"/>
      <c r="E127" s="163"/>
      <c r="F127" s="163"/>
      <c r="G127" s="130">
        <f>SUM(G121:G125)</f>
        <v>0</v>
      </c>
    </row>
    <row r="128" spans="1:7">
      <c r="A128" s="139"/>
      <c r="B128" s="119"/>
      <c r="C128" s="133"/>
      <c r="D128" s="133"/>
      <c r="E128" s="133"/>
      <c r="F128" s="134"/>
      <c r="G128" s="134"/>
    </row>
    <row r="129" spans="1:7" ht="17.100000000000001">
      <c r="A129" s="132"/>
      <c r="B129" s="119"/>
      <c r="C129" s="182"/>
      <c r="D129" s="183"/>
      <c r="E129" s="184"/>
      <c r="F129" s="184"/>
      <c r="G129" s="185" t="s">
        <v>345</v>
      </c>
    </row>
    <row r="130" spans="1:7" ht="16.899999999999999">
      <c r="A130" s="135"/>
      <c r="B130" s="136"/>
      <c r="C130" s="303" t="s">
        <v>346</v>
      </c>
      <c r="D130" s="304"/>
      <c r="E130" s="304"/>
      <c r="F130" s="304"/>
      <c r="G130" s="305"/>
    </row>
    <row r="131" spans="1:7" ht="16.899999999999999">
      <c r="A131" s="172" t="s">
        <v>227</v>
      </c>
      <c r="B131" s="136"/>
      <c r="C131" s="289" t="s">
        <v>347</v>
      </c>
      <c r="D131" s="290"/>
      <c r="E131" s="290"/>
      <c r="F131" s="291"/>
      <c r="G131" s="148">
        <f>G43</f>
        <v>0</v>
      </c>
    </row>
    <row r="132" spans="1:7" ht="16.899999999999999">
      <c r="A132" s="172" t="s">
        <v>265</v>
      </c>
      <c r="B132" s="136"/>
      <c r="C132" s="289" t="s">
        <v>266</v>
      </c>
      <c r="D132" s="290"/>
      <c r="E132" s="290"/>
      <c r="F132" s="291"/>
      <c r="G132" s="148">
        <f>G56</f>
        <v>0</v>
      </c>
    </row>
    <row r="133" spans="1:7" ht="16.899999999999999">
      <c r="A133" s="172" t="s">
        <v>278</v>
      </c>
      <c r="B133" s="136"/>
      <c r="C133" s="289" t="s">
        <v>279</v>
      </c>
      <c r="D133" s="290"/>
      <c r="E133" s="290"/>
      <c r="F133" s="291"/>
      <c r="G133" s="148">
        <f>G77+G90</f>
        <v>0</v>
      </c>
    </row>
    <row r="134" spans="1:7" ht="16.899999999999999">
      <c r="A134" s="172" t="s">
        <v>315</v>
      </c>
      <c r="B134" s="136"/>
      <c r="C134" s="289" t="s">
        <v>348</v>
      </c>
      <c r="D134" s="290"/>
      <c r="E134" s="290"/>
      <c r="F134" s="291"/>
      <c r="G134" s="148">
        <f>G106</f>
        <v>0</v>
      </c>
    </row>
    <row r="135" spans="1:7" ht="16.899999999999999">
      <c r="A135" s="172" t="s">
        <v>326</v>
      </c>
      <c r="B135" s="136"/>
      <c r="C135" s="289" t="s">
        <v>349</v>
      </c>
      <c r="D135" s="290"/>
      <c r="E135" s="290"/>
      <c r="F135" s="291"/>
      <c r="G135" s="148">
        <f>G118</f>
        <v>0</v>
      </c>
    </row>
    <row r="136" spans="1:7" ht="17.100000000000001" thickBot="1">
      <c r="A136" s="172" t="s">
        <v>337</v>
      </c>
      <c r="B136" s="136"/>
      <c r="C136" s="289" t="s">
        <v>338</v>
      </c>
      <c r="D136" s="290"/>
      <c r="E136" s="290"/>
      <c r="F136" s="291"/>
      <c r="G136" s="186">
        <f>G127</f>
        <v>0</v>
      </c>
    </row>
    <row r="137" spans="1:7" ht="17.100000000000001" thickBot="1">
      <c r="A137" s="139"/>
      <c r="B137" s="119"/>
      <c r="C137" s="292" t="s">
        <v>350</v>
      </c>
      <c r="D137" s="292"/>
      <c r="E137" s="292"/>
      <c r="F137" s="293"/>
      <c r="G137" s="187">
        <f>G131+G132+G133+G134+G135+G136</f>
        <v>0</v>
      </c>
    </row>
  </sheetData>
  <mergeCells count="20">
    <mergeCell ref="C42:F42"/>
    <mergeCell ref="C43:F43"/>
    <mergeCell ref="C55:F55"/>
    <mergeCell ref="C136:F136"/>
    <mergeCell ref="C137:F137"/>
    <mergeCell ref="C56:F56"/>
    <mergeCell ref="A78:G78"/>
    <mergeCell ref="C97:E97"/>
    <mergeCell ref="F97:G97"/>
    <mergeCell ref="C130:G130"/>
    <mergeCell ref="C131:F131"/>
    <mergeCell ref="C132:F132"/>
    <mergeCell ref="C133:F133"/>
    <mergeCell ref="C134:F134"/>
    <mergeCell ref="C135:F135"/>
    <mergeCell ref="A3:G3"/>
    <mergeCell ref="C5:F5"/>
    <mergeCell ref="D9:G9"/>
    <mergeCell ref="A29:G29"/>
    <mergeCell ref="C41:F4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B55788-A4ED-4F3A-94BF-B942B4D694DA}">
  <dimension ref="A2:G77"/>
  <sheetViews>
    <sheetView workbookViewId="0">
      <selection activeCell="B2" sqref="B2"/>
    </sheetView>
  </sheetViews>
  <sheetFormatPr defaultColWidth="8.85546875" defaultRowHeight="14.45"/>
  <cols>
    <col min="2" max="2" width="8.140625" customWidth="1"/>
    <col min="3" max="3" width="60.85546875" customWidth="1"/>
    <col min="6" max="6" width="11.28515625" bestFit="1" customWidth="1"/>
  </cols>
  <sheetData>
    <row r="2" spans="1:7" ht="14.65">
      <c r="A2" s="188">
        <v>3</v>
      </c>
      <c r="B2" s="189"/>
      <c r="C2" s="233" t="s">
        <v>351</v>
      </c>
      <c r="D2" s="233"/>
      <c r="E2" s="233"/>
      <c r="F2" s="233"/>
      <c r="G2" s="234"/>
    </row>
    <row r="3" spans="1:7">
      <c r="A3" s="16" t="s">
        <v>352</v>
      </c>
      <c r="B3" s="17"/>
      <c r="C3" s="306" t="s">
        <v>353</v>
      </c>
      <c r="D3" s="238"/>
      <c r="E3" s="238"/>
      <c r="F3" s="238"/>
      <c r="G3" s="239"/>
    </row>
    <row r="4" spans="1:7">
      <c r="A4" s="18" t="s">
        <v>32</v>
      </c>
      <c r="B4" s="19"/>
      <c r="C4" s="20" t="s">
        <v>33</v>
      </c>
      <c r="D4" s="21" t="s">
        <v>34</v>
      </c>
      <c r="E4" s="21" t="s">
        <v>35</v>
      </c>
      <c r="F4" s="22" t="s">
        <v>36</v>
      </c>
      <c r="G4" s="22" t="s">
        <v>37</v>
      </c>
    </row>
    <row r="5" spans="1:7" ht="37.9">
      <c r="A5" s="265" t="s">
        <v>354</v>
      </c>
      <c r="B5" s="39"/>
      <c r="C5" s="96" t="s">
        <v>355</v>
      </c>
      <c r="D5" s="26" t="s">
        <v>154</v>
      </c>
      <c r="E5" s="40">
        <v>1</v>
      </c>
      <c r="F5" s="41"/>
      <c r="G5" s="42">
        <f t="shared" ref="G5:G10" si="0">E5*F5</f>
        <v>0</v>
      </c>
    </row>
    <row r="6" spans="1:7">
      <c r="A6" s="307"/>
      <c r="B6" s="39"/>
      <c r="C6" s="96" t="s">
        <v>356</v>
      </c>
      <c r="D6" s="26" t="s">
        <v>154</v>
      </c>
      <c r="E6" s="40">
        <v>1</v>
      </c>
      <c r="F6" s="41"/>
      <c r="G6" s="42">
        <f t="shared" si="0"/>
        <v>0</v>
      </c>
    </row>
    <row r="7" spans="1:7">
      <c r="A7" s="307"/>
      <c r="B7" s="39"/>
      <c r="C7" s="96" t="s">
        <v>357</v>
      </c>
      <c r="D7" s="26" t="s">
        <v>154</v>
      </c>
      <c r="E7" s="40">
        <v>7</v>
      </c>
      <c r="F7" s="41"/>
      <c r="G7" s="42">
        <f t="shared" si="0"/>
        <v>0</v>
      </c>
    </row>
    <row r="8" spans="1:7">
      <c r="A8" s="307"/>
      <c r="B8" s="39"/>
      <c r="C8" s="96" t="s">
        <v>358</v>
      </c>
      <c r="D8" s="26" t="s">
        <v>154</v>
      </c>
      <c r="E8" s="40">
        <v>1</v>
      </c>
      <c r="F8" s="41"/>
      <c r="G8" s="42">
        <f t="shared" si="0"/>
        <v>0</v>
      </c>
    </row>
    <row r="9" spans="1:7">
      <c r="A9" s="307"/>
      <c r="B9" s="39"/>
      <c r="C9" s="96" t="s">
        <v>359</v>
      </c>
      <c r="D9" s="26" t="s">
        <v>154</v>
      </c>
      <c r="E9" s="40">
        <v>6</v>
      </c>
      <c r="F9" s="41"/>
      <c r="G9" s="42">
        <f t="shared" si="0"/>
        <v>0</v>
      </c>
    </row>
    <row r="10" spans="1:7">
      <c r="A10" s="266"/>
      <c r="B10" s="39"/>
      <c r="C10" s="97" t="s">
        <v>360</v>
      </c>
      <c r="D10" s="26" t="s">
        <v>361</v>
      </c>
      <c r="E10" s="40">
        <v>1</v>
      </c>
      <c r="F10" s="41"/>
      <c r="G10" s="42">
        <f t="shared" si="0"/>
        <v>0</v>
      </c>
    </row>
    <row r="11" spans="1:7">
      <c r="A11" s="240"/>
      <c r="B11" s="240"/>
      <c r="C11" s="240"/>
      <c r="D11" s="249" t="s">
        <v>42</v>
      </c>
      <c r="E11" s="250"/>
      <c r="F11" s="98" t="str">
        <f>A3</f>
        <v>2.01</v>
      </c>
      <c r="G11" s="33">
        <f>SUM(G5:G10)</f>
        <v>0</v>
      </c>
    </row>
    <row r="12" spans="1:7">
      <c r="A12" s="237"/>
      <c r="B12" s="237"/>
      <c r="C12" s="237"/>
      <c r="D12" s="237"/>
      <c r="E12" s="237"/>
      <c r="F12" s="237"/>
      <c r="G12" s="237"/>
    </row>
    <row r="13" spans="1:7">
      <c r="A13" s="16" t="s">
        <v>362</v>
      </c>
      <c r="B13" s="17"/>
      <c r="C13" s="235" t="s">
        <v>363</v>
      </c>
      <c r="D13" s="235"/>
      <c r="E13" s="235"/>
      <c r="F13" s="235"/>
      <c r="G13" s="235"/>
    </row>
    <row r="14" spans="1:7">
      <c r="A14" s="18" t="s">
        <v>32</v>
      </c>
      <c r="B14" s="19"/>
      <c r="C14" s="20" t="s">
        <v>33</v>
      </c>
      <c r="D14" s="21" t="s">
        <v>34</v>
      </c>
      <c r="E14" s="21" t="s">
        <v>35</v>
      </c>
      <c r="F14" s="22" t="s">
        <v>36</v>
      </c>
      <c r="G14" s="22" t="s">
        <v>37</v>
      </c>
    </row>
    <row r="15" spans="1:7" ht="37.9">
      <c r="A15" s="23" t="s">
        <v>364</v>
      </c>
      <c r="B15" s="97"/>
      <c r="C15" s="97" t="s">
        <v>365</v>
      </c>
      <c r="D15" s="26" t="s">
        <v>366</v>
      </c>
      <c r="E15" s="40">
        <v>30</v>
      </c>
      <c r="F15" s="41"/>
      <c r="G15" s="42">
        <f t="shared" ref="G15:G20" si="1">F15*E15</f>
        <v>0</v>
      </c>
    </row>
    <row r="16" spans="1:7" ht="25.15">
      <c r="A16" s="23" t="s">
        <v>367</v>
      </c>
      <c r="B16" s="97"/>
      <c r="C16" s="96" t="s">
        <v>368</v>
      </c>
      <c r="D16" s="26" t="s">
        <v>275</v>
      </c>
      <c r="E16" s="40">
        <v>85</v>
      </c>
      <c r="F16" s="41"/>
      <c r="G16" s="42">
        <f t="shared" si="1"/>
        <v>0</v>
      </c>
    </row>
    <row r="17" spans="1:7">
      <c r="A17" s="23" t="s">
        <v>369</v>
      </c>
      <c r="B17" s="97"/>
      <c r="C17" s="97" t="s">
        <v>370</v>
      </c>
      <c r="D17" s="26" t="s">
        <v>275</v>
      </c>
      <c r="E17" s="40">
        <v>185</v>
      </c>
      <c r="F17" s="41"/>
      <c r="G17" s="42">
        <f t="shared" si="1"/>
        <v>0</v>
      </c>
    </row>
    <row r="18" spans="1:7">
      <c r="A18" s="23" t="s">
        <v>371</v>
      </c>
      <c r="B18" s="97"/>
      <c r="C18" s="97" t="s">
        <v>372</v>
      </c>
      <c r="D18" s="26" t="s">
        <v>275</v>
      </c>
      <c r="E18" s="40">
        <v>510</v>
      </c>
      <c r="F18" s="41"/>
      <c r="G18" s="42">
        <f t="shared" si="1"/>
        <v>0</v>
      </c>
    </row>
    <row r="19" spans="1:7">
      <c r="A19" s="23" t="s">
        <v>373</v>
      </c>
      <c r="B19" s="97"/>
      <c r="C19" s="97" t="s">
        <v>374</v>
      </c>
      <c r="D19" s="26" t="s">
        <v>275</v>
      </c>
      <c r="E19" s="40">
        <v>600</v>
      </c>
      <c r="F19" s="41"/>
      <c r="G19" s="42">
        <f>E19*F19</f>
        <v>0</v>
      </c>
    </row>
    <row r="20" spans="1:7">
      <c r="A20" s="23" t="s">
        <v>375</v>
      </c>
      <c r="B20" s="97"/>
      <c r="C20" s="97" t="s">
        <v>376</v>
      </c>
      <c r="D20" s="26" t="s">
        <v>361</v>
      </c>
      <c r="E20" s="40">
        <v>1</v>
      </c>
      <c r="F20" s="41"/>
      <c r="G20" s="42">
        <f t="shared" si="1"/>
        <v>0</v>
      </c>
    </row>
    <row r="21" spans="1:7">
      <c r="A21" s="240"/>
      <c r="B21" s="240"/>
      <c r="C21" s="240"/>
      <c r="D21" s="249" t="s">
        <v>42</v>
      </c>
      <c r="E21" s="250"/>
      <c r="F21" s="98" t="str">
        <f>A13</f>
        <v>2.02</v>
      </c>
      <c r="G21" s="33">
        <f>SUM(G15:G20)</f>
        <v>0</v>
      </c>
    </row>
    <row r="22" spans="1:7">
      <c r="A22" s="237"/>
      <c r="B22" s="237"/>
      <c r="C22" s="237"/>
      <c r="D22" s="237"/>
      <c r="E22" s="237"/>
      <c r="F22" s="237"/>
      <c r="G22" s="237"/>
    </row>
    <row r="23" spans="1:7" s="9" customFormat="1">
      <c r="A23" s="16" t="s">
        <v>377</v>
      </c>
      <c r="B23" s="17"/>
      <c r="C23" s="235" t="s">
        <v>378</v>
      </c>
      <c r="D23" s="235"/>
      <c r="E23" s="235"/>
      <c r="F23" s="235"/>
      <c r="G23" s="235"/>
    </row>
    <row r="24" spans="1:7">
      <c r="A24" s="18" t="s">
        <v>32</v>
      </c>
      <c r="B24" s="19"/>
      <c r="C24" s="20" t="s">
        <v>33</v>
      </c>
      <c r="D24" s="21" t="s">
        <v>34</v>
      </c>
      <c r="E24" s="21" t="s">
        <v>35</v>
      </c>
      <c r="F24" s="22" t="s">
        <v>36</v>
      </c>
      <c r="G24" s="22" t="s">
        <v>37</v>
      </c>
    </row>
    <row r="25" spans="1:7" ht="25.15">
      <c r="A25" s="23" t="s">
        <v>379</v>
      </c>
      <c r="B25" s="39"/>
      <c r="C25" s="97" t="s">
        <v>380</v>
      </c>
      <c r="D25" s="26" t="s">
        <v>154</v>
      </c>
      <c r="E25" s="40">
        <v>29</v>
      </c>
      <c r="F25" s="41"/>
      <c r="G25" s="42">
        <f t="shared" ref="G25:G31" si="2">F25*E25</f>
        <v>0</v>
      </c>
    </row>
    <row r="26" spans="1:7" ht="37.9">
      <c r="A26" s="23" t="s">
        <v>381</v>
      </c>
      <c r="B26" s="39"/>
      <c r="C26" s="99" t="s">
        <v>382</v>
      </c>
      <c r="D26" s="26" t="s">
        <v>154</v>
      </c>
      <c r="E26" s="40">
        <v>6</v>
      </c>
      <c r="F26" s="41"/>
      <c r="G26" s="42">
        <f t="shared" si="2"/>
        <v>0</v>
      </c>
    </row>
    <row r="27" spans="1:7" ht="50.45">
      <c r="A27" s="23" t="s">
        <v>383</v>
      </c>
      <c r="B27" s="39"/>
      <c r="C27" s="97" t="s">
        <v>384</v>
      </c>
      <c r="D27" s="26" t="s">
        <v>154</v>
      </c>
      <c r="E27" s="40">
        <v>4</v>
      </c>
      <c r="F27" s="41"/>
      <c r="G27" s="42">
        <f t="shared" si="2"/>
        <v>0</v>
      </c>
    </row>
    <row r="28" spans="1:7">
      <c r="A28" s="23" t="s">
        <v>381</v>
      </c>
      <c r="B28" s="39"/>
      <c r="C28" s="97" t="s">
        <v>385</v>
      </c>
      <c r="D28" s="26" t="s">
        <v>154</v>
      </c>
      <c r="E28" s="40">
        <v>2</v>
      </c>
      <c r="F28" s="41"/>
      <c r="G28" s="42">
        <f t="shared" si="2"/>
        <v>0</v>
      </c>
    </row>
    <row r="29" spans="1:7" ht="25.15">
      <c r="A29" s="23" t="s">
        <v>386</v>
      </c>
      <c r="B29" s="39"/>
      <c r="C29" s="97" t="s">
        <v>387</v>
      </c>
      <c r="D29" s="26" t="s">
        <v>154</v>
      </c>
      <c r="E29" s="40">
        <v>5</v>
      </c>
      <c r="F29" s="41"/>
      <c r="G29" s="42">
        <f t="shared" si="2"/>
        <v>0</v>
      </c>
    </row>
    <row r="30" spans="1:7" ht="50.45">
      <c r="A30" s="23" t="s">
        <v>381</v>
      </c>
      <c r="B30" s="39"/>
      <c r="C30" s="97" t="s">
        <v>388</v>
      </c>
      <c r="D30" s="26" t="s">
        <v>154</v>
      </c>
      <c r="E30" s="40">
        <v>9</v>
      </c>
      <c r="F30" s="41"/>
      <c r="G30" s="42">
        <f t="shared" si="2"/>
        <v>0</v>
      </c>
    </row>
    <row r="31" spans="1:7">
      <c r="A31" s="23" t="s">
        <v>389</v>
      </c>
      <c r="B31" s="39"/>
      <c r="C31" s="97" t="s">
        <v>376</v>
      </c>
      <c r="D31" s="26" t="s">
        <v>361</v>
      </c>
      <c r="E31" s="40">
        <v>1</v>
      </c>
      <c r="F31" s="41"/>
      <c r="G31" s="42">
        <f t="shared" si="2"/>
        <v>0</v>
      </c>
    </row>
    <row r="32" spans="1:7">
      <c r="A32" s="240"/>
      <c r="B32" s="240"/>
      <c r="C32" s="240"/>
      <c r="D32" s="249" t="s">
        <v>42</v>
      </c>
      <c r="E32" s="250"/>
      <c r="F32" s="98" t="str">
        <f>A23</f>
        <v>2.03</v>
      </c>
      <c r="G32" s="33">
        <f>SUM(G25:G31)</f>
        <v>0</v>
      </c>
    </row>
    <row r="33" spans="1:7">
      <c r="A33" s="237"/>
      <c r="B33" s="237"/>
      <c r="C33" s="237"/>
      <c r="D33" s="237"/>
      <c r="E33" s="237"/>
      <c r="F33" s="237"/>
      <c r="G33" s="237"/>
    </row>
    <row r="34" spans="1:7">
      <c r="A34" s="16" t="s">
        <v>390</v>
      </c>
      <c r="B34" s="17"/>
      <c r="C34" s="235" t="s">
        <v>391</v>
      </c>
      <c r="D34" s="235"/>
      <c r="E34" s="235"/>
      <c r="F34" s="235"/>
      <c r="G34" s="235"/>
    </row>
    <row r="35" spans="1:7">
      <c r="A35" s="18" t="s">
        <v>32</v>
      </c>
      <c r="B35" s="19"/>
      <c r="C35" s="20" t="s">
        <v>33</v>
      </c>
      <c r="D35" s="21" t="s">
        <v>34</v>
      </c>
      <c r="E35" s="21" t="s">
        <v>35</v>
      </c>
      <c r="F35" s="22" t="s">
        <v>36</v>
      </c>
      <c r="G35" s="22" t="s">
        <v>37</v>
      </c>
    </row>
    <row r="36" spans="1:7" ht="37.9">
      <c r="A36" s="23" t="s">
        <v>392</v>
      </c>
      <c r="B36" s="39"/>
      <c r="C36" s="74" t="s">
        <v>393</v>
      </c>
      <c r="D36" s="100" t="s">
        <v>154</v>
      </c>
      <c r="E36" s="101">
        <v>7</v>
      </c>
      <c r="F36" s="102"/>
      <c r="G36" s="102">
        <f t="shared" ref="G36:G41" si="3">F36*E36</f>
        <v>0</v>
      </c>
    </row>
    <row r="37" spans="1:7" ht="37.9">
      <c r="A37" s="23" t="s">
        <v>394</v>
      </c>
      <c r="B37" s="39"/>
      <c r="C37" s="74" t="s">
        <v>395</v>
      </c>
      <c r="D37" s="100" t="s">
        <v>154</v>
      </c>
      <c r="E37" s="101">
        <v>5</v>
      </c>
      <c r="F37" s="102"/>
      <c r="G37" s="102">
        <f t="shared" si="3"/>
        <v>0</v>
      </c>
    </row>
    <row r="38" spans="1:7" ht="37.9">
      <c r="A38" s="23" t="s">
        <v>396</v>
      </c>
      <c r="B38" s="39"/>
      <c r="C38" s="74" t="s">
        <v>397</v>
      </c>
      <c r="D38" s="100" t="s">
        <v>154</v>
      </c>
      <c r="E38" s="101">
        <v>3</v>
      </c>
      <c r="F38" s="102"/>
      <c r="G38" s="102">
        <f t="shared" si="3"/>
        <v>0</v>
      </c>
    </row>
    <row r="39" spans="1:7" ht="25.15">
      <c r="A39" s="23" t="s">
        <v>398</v>
      </c>
      <c r="B39" s="39"/>
      <c r="C39" s="74" t="s">
        <v>399</v>
      </c>
      <c r="D39" s="100" t="s">
        <v>154</v>
      </c>
      <c r="E39" s="101">
        <v>7</v>
      </c>
      <c r="F39" s="102"/>
      <c r="G39" s="102">
        <f t="shared" si="3"/>
        <v>0</v>
      </c>
    </row>
    <row r="40" spans="1:7">
      <c r="A40" s="23" t="s">
        <v>400</v>
      </c>
      <c r="B40" s="39"/>
      <c r="C40" s="74" t="s">
        <v>401</v>
      </c>
      <c r="D40" s="100" t="s">
        <v>154</v>
      </c>
      <c r="E40" s="101">
        <v>1</v>
      </c>
      <c r="F40" s="102"/>
      <c r="G40" s="102">
        <f t="shared" si="3"/>
        <v>0</v>
      </c>
    </row>
    <row r="41" spans="1:7">
      <c r="A41" s="23" t="s">
        <v>402</v>
      </c>
      <c r="B41" s="39"/>
      <c r="C41" s="74" t="s">
        <v>403</v>
      </c>
      <c r="D41" s="102" t="s">
        <v>361</v>
      </c>
      <c r="E41" s="101">
        <v>1</v>
      </c>
      <c r="F41" s="102"/>
      <c r="G41" s="102">
        <f t="shared" si="3"/>
        <v>0</v>
      </c>
    </row>
    <row r="42" spans="1:7">
      <c r="A42" s="240"/>
      <c r="B42" s="240"/>
      <c r="C42" s="240"/>
      <c r="D42" s="241" t="s">
        <v>42</v>
      </c>
      <c r="E42" s="242"/>
      <c r="F42" s="103" t="str">
        <f>A34</f>
        <v>2.04</v>
      </c>
      <c r="G42" s="33">
        <f>SUM(G36:G41)</f>
        <v>0</v>
      </c>
    </row>
    <row r="43" spans="1:7">
      <c r="A43" s="237"/>
      <c r="B43" s="237"/>
      <c r="C43" s="237"/>
      <c r="D43" s="237"/>
      <c r="E43" s="237"/>
      <c r="F43" s="237"/>
      <c r="G43" s="237"/>
    </row>
    <row r="44" spans="1:7">
      <c r="A44" s="16" t="s">
        <v>404</v>
      </c>
      <c r="B44" s="17"/>
      <c r="C44" s="235" t="s">
        <v>405</v>
      </c>
      <c r="D44" s="235"/>
      <c r="E44" s="235"/>
      <c r="F44" s="235"/>
      <c r="G44" s="235"/>
    </row>
    <row r="45" spans="1:7">
      <c r="A45" s="18" t="s">
        <v>32</v>
      </c>
      <c r="B45" s="19"/>
      <c r="C45" s="20" t="s">
        <v>33</v>
      </c>
      <c r="D45" s="21" t="s">
        <v>34</v>
      </c>
      <c r="E45" s="21" t="s">
        <v>35</v>
      </c>
      <c r="F45" s="22" t="s">
        <v>36</v>
      </c>
      <c r="G45" s="22" t="s">
        <v>37</v>
      </c>
    </row>
    <row r="46" spans="1:7" ht="25.15">
      <c r="A46" s="23" t="s">
        <v>406</v>
      </c>
      <c r="B46" s="39"/>
      <c r="C46" s="97" t="s">
        <v>407</v>
      </c>
      <c r="D46" s="26" t="s">
        <v>275</v>
      </c>
      <c r="E46" s="40">
        <v>103</v>
      </c>
      <c r="F46" s="41"/>
      <c r="G46" s="42">
        <f t="shared" ref="G46:G54" si="4">F46*E46</f>
        <v>0</v>
      </c>
    </row>
    <row r="47" spans="1:7" ht="25.15">
      <c r="A47" s="23" t="s">
        <v>408</v>
      </c>
      <c r="B47" s="39"/>
      <c r="C47" s="97" t="s">
        <v>409</v>
      </c>
      <c r="D47" s="26" t="s">
        <v>275</v>
      </c>
      <c r="E47" s="40">
        <v>60</v>
      </c>
      <c r="F47" s="41"/>
      <c r="G47" s="42">
        <f t="shared" si="4"/>
        <v>0</v>
      </c>
    </row>
    <row r="48" spans="1:7">
      <c r="A48" s="23" t="s">
        <v>410</v>
      </c>
      <c r="B48" s="39"/>
      <c r="C48" s="97" t="s">
        <v>411</v>
      </c>
      <c r="D48" s="26" t="s">
        <v>154</v>
      </c>
      <c r="E48" s="40">
        <v>2</v>
      </c>
      <c r="F48" s="41"/>
      <c r="G48" s="42">
        <f t="shared" si="4"/>
        <v>0</v>
      </c>
    </row>
    <row r="49" spans="1:7" ht="25.15">
      <c r="A49" s="23" t="s">
        <v>412</v>
      </c>
      <c r="B49" s="39"/>
      <c r="C49" s="97" t="s">
        <v>413</v>
      </c>
      <c r="D49" s="26" t="s">
        <v>275</v>
      </c>
      <c r="E49" s="40">
        <v>50</v>
      </c>
      <c r="F49" s="41"/>
      <c r="G49" s="42">
        <f t="shared" si="4"/>
        <v>0</v>
      </c>
    </row>
    <row r="50" spans="1:7" ht="37.9">
      <c r="A50" s="23" t="s">
        <v>414</v>
      </c>
      <c r="B50" s="39"/>
      <c r="C50" s="97" t="s">
        <v>415</v>
      </c>
      <c r="D50" s="26" t="s">
        <v>275</v>
      </c>
      <c r="E50" s="40">
        <v>60</v>
      </c>
      <c r="F50" s="41"/>
      <c r="G50" s="42">
        <f t="shared" si="4"/>
        <v>0</v>
      </c>
    </row>
    <row r="51" spans="1:7" ht="25.15">
      <c r="A51" s="23" t="s">
        <v>416</v>
      </c>
      <c r="B51" s="39"/>
      <c r="C51" s="97" t="s">
        <v>417</v>
      </c>
      <c r="D51" s="26" t="s">
        <v>154</v>
      </c>
      <c r="E51" s="40">
        <v>2</v>
      </c>
      <c r="F51" s="41"/>
      <c r="G51" s="42">
        <f t="shared" ref="G51:G53" si="5">E51*F51</f>
        <v>0</v>
      </c>
    </row>
    <row r="52" spans="1:7">
      <c r="A52" s="23" t="s">
        <v>418</v>
      </c>
      <c r="B52" s="39"/>
      <c r="C52" s="97" t="s">
        <v>419</v>
      </c>
      <c r="D52" s="26" t="s">
        <v>154</v>
      </c>
      <c r="E52" s="40">
        <v>4</v>
      </c>
      <c r="F52" s="41"/>
      <c r="G52" s="42">
        <f t="shared" si="5"/>
        <v>0</v>
      </c>
    </row>
    <row r="53" spans="1:7" ht="25.15">
      <c r="A53" s="23" t="s">
        <v>420</v>
      </c>
      <c r="B53" s="39"/>
      <c r="C53" s="97" t="s">
        <v>421</v>
      </c>
      <c r="D53" s="26" t="s">
        <v>154</v>
      </c>
      <c r="E53" s="40">
        <v>100</v>
      </c>
      <c r="F53" s="41"/>
      <c r="G53" s="42">
        <f t="shared" si="5"/>
        <v>0</v>
      </c>
    </row>
    <row r="54" spans="1:7">
      <c r="A54" s="23" t="s">
        <v>422</v>
      </c>
      <c r="B54" s="39"/>
      <c r="C54" s="97" t="s">
        <v>376</v>
      </c>
      <c r="D54" s="26" t="s">
        <v>361</v>
      </c>
      <c r="E54" s="40">
        <v>1</v>
      </c>
      <c r="F54" s="41"/>
      <c r="G54" s="42">
        <f t="shared" si="4"/>
        <v>0</v>
      </c>
    </row>
    <row r="55" spans="1:7">
      <c r="A55" s="240"/>
      <c r="B55" s="240"/>
      <c r="C55" s="240"/>
      <c r="D55" s="249" t="s">
        <v>42</v>
      </c>
      <c r="E55" s="250"/>
      <c r="F55" s="47" t="str">
        <f>A44</f>
        <v>2.05</v>
      </c>
      <c r="G55" s="33">
        <f>SUM(G46:G54)</f>
        <v>0</v>
      </c>
    </row>
    <row r="56" spans="1:7">
      <c r="A56" s="237"/>
      <c r="B56" s="237"/>
      <c r="C56" s="237"/>
      <c r="D56" s="237"/>
      <c r="E56" s="237"/>
      <c r="F56" s="237"/>
      <c r="G56" s="237"/>
    </row>
    <row r="57" spans="1:7">
      <c r="A57" s="16" t="s">
        <v>423</v>
      </c>
      <c r="B57" s="17"/>
      <c r="C57" s="235" t="s">
        <v>424</v>
      </c>
      <c r="D57" s="235"/>
      <c r="E57" s="235"/>
      <c r="F57" s="235"/>
      <c r="G57" s="235"/>
    </row>
    <row r="58" spans="1:7">
      <c r="A58" s="18" t="s">
        <v>32</v>
      </c>
      <c r="B58" s="19"/>
      <c r="C58" s="20" t="s">
        <v>33</v>
      </c>
      <c r="D58" s="21" t="s">
        <v>34</v>
      </c>
      <c r="E58" s="21" t="s">
        <v>35</v>
      </c>
      <c r="F58" s="22" t="s">
        <v>36</v>
      </c>
      <c r="G58" s="22" t="s">
        <v>37</v>
      </c>
    </row>
    <row r="59" spans="1:7" ht="46.9">
      <c r="A59" s="23" t="s">
        <v>425</v>
      </c>
      <c r="B59" s="39"/>
      <c r="C59" s="104" t="s">
        <v>426</v>
      </c>
      <c r="D59" s="105" t="s">
        <v>154</v>
      </c>
      <c r="E59" s="106">
        <v>1</v>
      </c>
      <c r="F59" s="107"/>
      <c r="G59" s="108">
        <f t="shared" ref="G59:G66" si="6">E59*F59</f>
        <v>0</v>
      </c>
    </row>
    <row r="60" spans="1:7" ht="15.6">
      <c r="A60" s="23" t="s">
        <v>427</v>
      </c>
      <c r="B60" s="39"/>
      <c r="C60" s="104" t="s">
        <v>428</v>
      </c>
      <c r="D60" s="105" t="s">
        <v>154</v>
      </c>
      <c r="E60" s="106">
        <v>4</v>
      </c>
      <c r="F60" s="107"/>
      <c r="G60" s="108">
        <f t="shared" si="6"/>
        <v>0</v>
      </c>
    </row>
    <row r="61" spans="1:7" ht="31.15">
      <c r="A61" s="23" t="s">
        <v>429</v>
      </c>
      <c r="B61" s="39"/>
      <c r="C61" s="104" t="s">
        <v>430</v>
      </c>
      <c r="D61" s="105" t="s">
        <v>154</v>
      </c>
      <c r="E61" s="106">
        <v>1</v>
      </c>
      <c r="F61" s="107"/>
      <c r="G61" s="108">
        <f t="shared" si="6"/>
        <v>0</v>
      </c>
    </row>
    <row r="62" spans="1:7" ht="31.15">
      <c r="A62" s="23" t="s">
        <v>431</v>
      </c>
      <c r="B62" s="39"/>
      <c r="C62" s="104" t="s">
        <v>432</v>
      </c>
      <c r="D62" s="105" t="s">
        <v>154</v>
      </c>
      <c r="E62" s="106">
        <v>1</v>
      </c>
      <c r="F62" s="107"/>
      <c r="G62" s="108">
        <f t="shared" si="6"/>
        <v>0</v>
      </c>
    </row>
    <row r="63" spans="1:7" ht="31.15">
      <c r="A63" s="23" t="s">
        <v>433</v>
      </c>
      <c r="B63" s="39"/>
      <c r="C63" s="104" t="s">
        <v>434</v>
      </c>
      <c r="D63" s="105" t="s">
        <v>275</v>
      </c>
      <c r="E63" s="106">
        <v>35</v>
      </c>
      <c r="F63" s="107"/>
      <c r="G63" s="108">
        <f t="shared" si="6"/>
        <v>0</v>
      </c>
    </row>
    <row r="64" spans="1:7" ht="15.6">
      <c r="A64" s="23" t="s">
        <v>435</v>
      </c>
      <c r="B64" s="39"/>
      <c r="C64" s="104" t="s">
        <v>436</v>
      </c>
      <c r="D64" s="105" t="s">
        <v>275</v>
      </c>
      <c r="E64" s="106">
        <v>30</v>
      </c>
      <c r="F64" s="107"/>
      <c r="G64" s="108">
        <f t="shared" si="6"/>
        <v>0</v>
      </c>
    </row>
    <row r="65" spans="1:7" ht="15.6">
      <c r="A65" s="23" t="s">
        <v>437</v>
      </c>
      <c r="B65" s="39"/>
      <c r="C65" s="104" t="s">
        <v>438</v>
      </c>
      <c r="D65" s="105" t="s">
        <v>361</v>
      </c>
      <c r="E65" s="106">
        <v>1</v>
      </c>
      <c r="F65" s="107"/>
      <c r="G65" s="108">
        <f t="shared" si="6"/>
        <v>0</v>
      </c>
    </row>
    <row r="66" spans="1:7" ht="15.6">
      <c r="A66" s="23" t="s">
        <v>439</v>
      </c>
      <c r="B66" s="39"/>
      <c r="C66" s="104" t="s">
        <v>440</v>
      </c>
      <c r="D66" s="105" t="s">
        <v>361</v>
      </c>
      <c r="E66" s="106">
        <v>1</v>
      </c>
      <c r="F66" s="107"/>
      <c r="G66" s="108">
        <f t="shared" si="6"/>
        <v>0</v>
      </c>
    </row>
    <row r="67" spans="1:7">
      <c r="A67" s="240"/>
      <c r="B67" s="240"/>
      <c r="C67" s="240"/>
      <c r="D67" s="249" t="s">
        <v>42</v>
      </c>
      <c r="E67" s="250"/>
      <c r="F67" s="47" t="str">
        <f>A57</f>
        <v>2.06</v>
      </c>
      <c r="G67" s="33">
        <f>SUM(G59:G66)</f>
        <v>0</v>
      </c>
    </row>
    <row r="68" spans="1:7" s="9" customFormat="1">
      <c r="A68" s="45"/>
      <c r="B68" s="45"/>
      <c r="C68" s="45"/>
      <c r="D68" s="45"/>
      <c r="E68" s="45"/>
      <c r="F68" s="45"/>
      <c r="G68" s="45"/>
    </row>
    <row r="69" spans="1:7">
      <c r="A69" s="45"/>
      <c r="B69" s="45"/>
      <c r="C69" s="45"/>
      <c r="D69" s="45"/>
      <c r="E69" s="45"/>
      <c r="F69" s="45"/>
      <c r="G69" s="45"/>
    </row>
    <row r="70" spans="1:7">
      <c r="A70" s="89"/>
      <c r="B70" s="90"/>
      <c r="C70" s="269" t="s">
        <v>212</v>
      </c>
      <c r="D70" s="269"/>
      <c r="E70" s="269"/>
      <c r="F70" s="269"/>
      <c r="G70" s="270"/>
    </row>
    <row r="71" spans="1:7">
      <c r="A71" s="93" t="s">
        <v>362</v>
      </c>
      <c r="B71" s="93"/>
      <c r="C71" s="271" t="str">
        <f>C3</f>
        <v>TABELAT ENERGJETIKE SHPERNDARSE</v>
      </c>
      <c r="D71" s="271"/>
      <c r="E71" s="271"/>
      <c r="F71" s="271"/>
      <c r="G71" s="92">
        <f>G11</f>
        <v>0</v>
      </c>
    </row>
    <row r="72" spans="1:7">
      <c r="A72" s="93" t="s">
        <v>377</v>
      </c>
      <c r="B72" s="93"/>
      <c r="C72" s="271" t="str">
        <f>C13</f>
        <v>INSTALIMET KABLLORE DHE KANALET</v>
      </c>
      <c r="D72" s="271"/>
      <c r="E72" s="271"/>
      <c r="F72" s="271"/>
      <c r="G72" s="92">
        <f>G21</f>
        <v>0</v>
      </c>
    </row>
    <row r="73" spans="1:7">
      <c r="A73" s="93" t="s">
        <v>390</v>
      </c>
      <c r="B73" s="93"/>
      <c r="C73" s="271" t="str">
        <f>C23</f>
        <v>NDRIÇIMI ELEKTRIK</v>
      </c>
      <c r="D73" s="271"/>
      <c r="E73" s="271"/>
      <c r="F73" s="271"/>
      <c r="G73" s="92">
        <f>G32</f>
        <v>0</v>
      </c>
    </row>
    <row r="74" spans="1:7">
      <c r="A74" s="91" t="s">
        <v>404</v>
      </c>
      <c r="B74" s="93"/>
      <c r="C74" s="271" t="str">
        <f>C34</f>
        <v>PRIZAT DHE NDËRPRERËSIT</v>
      </c>
      <c r="D74" s="271"/>
      <c r="E74" s="271"/>
      <c r="F74" s="271"/>
      <c r="G74" s="92">
        <f>G42</f>
        <v>0</v>
      </c>
    </row>
    <row r="75" spans="1:7">
      <c r="A75" s="93" t="s">
        <v>423</v>
      </c>
      <c r="B75" s="93"/>
      <c r="C75" s="271" t="str">
        <f>C44</f>
        <v>TOKËZIMI DHE RRUFEPRITËSI</v>
      </c>
      <c r="D75" s="271"/>
      <c r="E75" s="271"/>
      <c r="F75" s="271"/>
      <c r="G75" s="92">
        <f>G55</f>
        <v>0</v>
      </c>
    </row>
    <row r="76" spans="1:7">
      <c r="A76" s="93" t="s">
        <v>441</v>
      </c>
      <c r="B76" s="93"/>
      <c r="C76" s="271" t="str">
        <f>C57</f>
        <v>SISTEMI I ALARMIT TË ZJARRIT</v>
      </c>
      <c r="D76" s="271"/>
      <c r="E76" s="271"/>
      <c r="F76" s="271"/>
      <c r="G76" s="92">
        <f>G67</f>
        <v>0</v>
      </c>
    </row>
    <row r="77" spans="1:7">
      <c r="A77" s="89"/>
      <c r="B77" s="90"/>
      <c r="C77" s="269" t="str">
        <f>C2</f>
        <v>PUNËT E INSTALIMIT ELEKTRIK</v>
      </c>
      <c r="D77" s="269"/>
      <c r="E77" s="269"/>
      <c r="F77" s="109" t="s">
        <v>218</v>
      </c>
      <c r="G77" s="110">
        <f>SUM(G71:G76)</f>
        <v>0</v>
      </c>
    </row>
  </sheetData>
  <mergeCells count="33">
    <mergeCell ref="C75:F75"/>
    <mergeCell ref="C76:F76"/>
    <mergeCell ref="C77:E77"/>
    <mergeCell ref="C70:G70"/>
    <mergeCell ref="C71:F71"/>
    <mergeCell ref="C72:F72"/>
    <mergeCell ref="C73:F73"/>
    <mergeCell ref="C74:F74"/>
    <mergeCell ref="A55:C55"/>
    <mergeCell ref="D55:E55"/>
    <mergeCell ref="A56:G56"/>
    <mergeCell ref="C57:G57"/>
    <mergeCell ref="A67:C67"/>
    <mergeCell ref="D67:E67"/>
    <mergeCell ref="C2:G2"/>
    <mergeCell ref="C3:G3"/>
    <mergeCell ref="A5:A10"/>
    <mergeCell ref="A11:C11"/>
    <mergeCell ref="D11:E11"/>
    <mergeCell ref="A43:G43"/>
    <mergeCell ref="C44:G44"/>
    <mergeCell ref="A12:G12"/>
    <mergeCell ref="C13:G13"/>
    <mergeCell ref="A21:C21"/>
    <mergeCell ref="D21:E21"/>
    <mergeCell ref="A22:G22"/>
    <mergeCell ref="C23:G23"/>
    <mergeCell ref="A32:C32"/>
    <mergeCell ref="D32:E32"/>
    <mergeCell ref="A33:G33"/>
    <mergeCell ref="C34:G34"/>
    <mergeCell ref="A42:C42"/>
    <mergeCell ref="D42:E42"/>
  </mergeCells>
  <pageMargins left="0.7" right="0.7" top="0.75" bottom="0.75" header="0.3" footer="0.3"/>
  <drawing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D1DDB-E98F-49BA-93B5-B1984187F134}">
  <dimension ref="A3:G22"/>
  <sheetViews>
    <sheetView workbookViewId="0">
      <selection activeCell="J19" sqref="J19"/>
    </sheetView>
  </sheetViews>
  <sheetFormatPr defaultColWidth="8.85546875" defaultRowHeight="14.45"/>
  <cols>
    <col min="2" max="2" width="7.140625" customWidth="1"/>
    <col min="3" max="3" width="54.85546875" customWidth="1"/>
  </cols>
  <sheetData>
    <row r="3" spans="1:7" ht="19.5">
      <c r="A3" s="313" t="s">
        <v>442</v>
      </c>
      <c r="B3" s="313"/>
      <c r="C3" s="313"/>
      <c r="D3" s="313"/>
      <c r="E3" s="313"/>
      <c r="F3" s="313"/>
      <c r="G3" s="313"/>
    </row>
    <row r="4" spans="1:7">
      <c r="A4" s="139"/>
      <c r="B4" s="119"/>
      <c r="C4" s="133"/>
      <c r="D4" s="133"/>
      <c r="E4" s="133"/>
      <c r="F4" s="134"/>
      <c r="G4" s="134"/>
    </row>
    <row r="5" spans="1:7">
      <c r="A5" s="190" t="s">
        <v>227</v>
      </c>
      <c r="B5" s="136"/>
      <c r="C5" s="314" t="s">
        <v>443</v>
      </c>
      <c r="D5" s="315"/>
      <c r="E5" s="315"/>
      <c r="F5" s="315"/>
      <c r="G5" s="315"/>
    </row>
    <row r="6" spans="1:7" ht="26.1">
      <c r="A6" s="308">
        <v>1</v>
      </c>
      <c r="B6" s="119"/>
      <c r="C6" s="192" t="s">
        <v>444</v>
      </c>
      <c r="D6" s="316"/>
      <c r="E6" s="317"/>
      <c r="F6" s="317"/>
      <c r="G6" s="318"/>
    </row>
    <row r="7" spans="1:7">
      <c r="A7" s="309"/>
      <c r="B7" s="119"/>
      <c r="C7" s="192" t="s">
        <v>445</v>
      </c>
      <c r="D7" s="193" t="s">
        <v>154</v>
      </c>
      <c r="E7" s="194">
        <v>1</v>
      </c>
      <c r="F7" s="195"/>
      <c r="G7" s="196">
        <f t="shared" ref="G7:G9" si="0">F7*E7</f>
        <v>0</v>
      </c>
    </row>
    <row r="8" spans="1:7">
      <c r="A8" s="309"/>
      <c r="B8" s="119"/>
      <c r="C8" s="192" t="s">
        <v>446</v>
      </c>
      <c r="D8" s="193" t="s">
        <v>154</v>
      </c>
      <c r="E8" s="194">
        <v>1</v>
      </c>
      <c r="F8" s="195"/>
      <c r="G8" s="196">
        <f t="shared" si="0"/>
        <v>0</v>
      </c>
    </row>
    <row r="9" spans="1:7">
      <c r="A9" s="309"/>
      <c r="B9" s="119"/>
      <c r="C9" s="192" t="s">
        <v>447</v>
      </c>
      <c r="D9" s="193" t="s">
        <v>154</v>
      </c>
      <c r="E9" s="194">
        <v>5</v>
      </c>
      <c r="F9" s="197"/>
      <c r="G9" s="196">
        <f t="shared" si="0"/>
        <v>0</v>
      </c>
    </row>
    <row r="10" spans="1:7">
      <c r="A10" s="198">
        <v>2</v>
      </c>
      <c r="B10" s="119"/>
      <c r="C10" s="199" t="s">
        <v>448</v>
      </c>
      <c r="D10" s="193" t="s">
        <v>154</v>
      </c>
      <c r="E10" s="194">
        <f>(E7+E8+E9)</f>
        <v>7</v>
      </c>
      <c r="F10" s="197"/>
      <c r="G10" s="196">
        <f>F10*E10</f>
        <v>0</v>
      </c>
    </row>
    <row r="11" spans="1:7">
      <c r="A11" s="198">
        <v>3</v>
      </c>
      <c r="B11" s="119"/>
      <c r="C11" s="200" t="s">
        <v>449</v>
      </c>
      <c r="D11" s="193" t="s">
        <v>154</v>
      </c>
      <c r="E11" s="194">
        <v>40</v>
      </c>
      <c r="F11" s="197"/>
      <c r="G11" s="196">
        <f>F11*E11</f>
        <v>0</v>
      </c>
    </row>
    <row r="12" spans="1:7">
      <c r="A12" s="308">
        <v>4</v>
      </c>
      <c r="B12" s="119"/>
      <c r="C12" s="200" t="s">
        <v>450</v>
      </c>
      <c r="D12" s="193"/>
      <c r="E12" s="201"/>
      <c r="F12" s="197"/>
      <c r="G12" s="196"/>
    </row>
    <row r="13" spans="1:7">
      <c r="A13" s="309"/>
      <c r="B13" s="119"/>
      <c r="C13" s="200" t="s">
        <v>451</v>
      </c>
      <c r="D13" s="193" t="s">
        <v>233</v>
      </c>
      <c r="E13" s="201">
        <f>5*15</f>
        <v>75</v>
      </c>
      <c r="F13" s="202"/>
      <c r="G13" s="196">
        <f t="shared" ref="G13:G15" si="1">E13*F13</f>
        <v>0</v>
      </c>
    </row>
    <row r="14" spans="1:7">
      <c r="A14" s="309"/>
      <c r="B14" s="119"/>
      <c r="C14" s="200" t="s">
        <v>452</v>
      </c>
      <c r="D14" s="193" t="s">
        <v>233</v>
      </c>
      <c r="E14" s="201">
        <v>36</v>
      </c>
      <c r="F14" s="202"/>
      <c r="G14" s="196">
        <f t="shared" si="1"/>
        <v>0</v>
      </c>
    </row>
    <row r="15" spans="1:7">
      <c r="A15" s="309"/>
      <c r="B15" s="119"/>
      <c r="C15" s="200" t="s">
        <v>453</v>
      </c>
      <c r="D15" s="193" t="s">
        <v>233</v>
      </c>
      <c r="E15" s="201">
        <v>24</v>
      </c>
      <c r="F15" s="202"/>
      <c r="G15" s="196">
        <f t="shared" si="1"/>
        <v>0</v>
      </c>
    </row>
    <row r="16" spans="1:7">
      <c r="A16" s="309"/>
      <c r="B16" s="119"/>
      <c r="C16" s="200" t="s">
        <v>454</v>
      </c>
      <c r="D16" s="193" t="s">
        <v>233</v>
      </c>
      <c r="E16" s="201">
        <v>6</v>
      </c>
      <c r="F16" s="202"/>
      <c r="G16" s="196">
        <f>E16*F16</f>
        <v>0</v>
      </c>
    </row>
    <row r="17" spans="1:7" ht="26.1">
      <c r="A17" s="198">
        <v>5</v>
      </c>
      <c r="B17" s="119"/>
      <c r="C17" s="192" t="s">
        <v>455</v>
      </c>
      <c r="D17" s="203" t="s">
        <v>456</v>
      </c>
      <c r="E17" s="201">
        <v>0.4</v>
      </c>
      <c r="F17" s="204"/>
      <c r="G17" s="196">
        <f>E17*F17</f>
        <v>0</v>
      </c>
    </row>
    <row r="18" spans="1:7" ht="39">
      <c r="A18" s="198">
        <v>6</v>
      </c>
      <c r="B18" s="119"/>
      <c r="C18" s="192" t="s">
        <v>457</v>
      </c>
      <c r="D18" s="203" t="s">
        <v>458</v>
      </c>
      <c r="E18" s="201">
        <v>1</v>
      </c>
      <c r="F18" s="204"/>
      <c r="G18" s="196">
        <f>F18*E18</f>
        <v>0</v>
      </c>
    </row>
    <row r="19" spans="1:7" ht="39">
      <c r="A19" s="198">
        <v>7</v>
      </c>
      <c r="B19" s="119"/>
      <c r="C19" s="192" t="s">
        <v>459</v>
      </c>
      <c r="D19" s="203" t="s">
        <v>458</v>
      </c>
      <c r="E19" s="201">
        <v>1</v>
      </c>
      <c r="F19" s="204"/>
      <c r="G19" s="196">
        <f>F19*E19</f>
        <v>0</v>
      </c>
    </row>
    <row r="20" spans="1:7" ht="26.1">
      <c r="A20" s="198">
        <v>8</v>
      </c>
      <c r="B20" s="119"/>
      <c r="C20" s="192" t="s">
        <v>460</v>
      </c>
      <c r="D20" s="203" t="s">
        <v>458</v>
      </c>
      <c r="E20" s="201">
        <v>1</v>
      </c>
      <c r="F20" s="204"/>
      <c r="G20" s="196">
        <f t="shared" ref="G20:G21" si="2">F20*E20</f>
        <v>0</v>
      </c>
    </row>
    <row r="21" spans="1:7">
      <c r="A21" s="191">
        <v>9</v>
      </c>
      <c r="B21" s="119"/>
      <c r="C21" s="205" t="s">
        <v>461</v>
      </c>
      <c r="D21" s="206" t="s">
        <v>154</v>
      </c>
      <c r="E21" s="207">
        <v>5</v>
      </c>
      <c r="F21" s="208"/>
      <c r="G21" s="209">
        <f t="shared" si="2"/>
        <v>0</v>
      </c>
    </row>
    <row r="22" spans="1:7" ht="15.6">
      <c r="A22" s="310" t="s">
        <v>462</v>
      </c>
      <c r="B22" s="311"/>
      <c r="C22" s="311"/>
      <c r="D22" s="311"/>
      <c r="E22" s="311"/>
      <c r="F22" s="312"/>
      <c r="G22" s="210">
        <f>SUM(G6:G21)</f>
        <v>0</v>
      </c>
    </row>
  </sheetData>
  <mergeCells count="6">
    <mergeCell ref="A12:A16"/>
    <mergeCell ref="A22:F22"/>
    <mergeCell ref="A3:G3"/>
    <mergeCell ref="C5:G5"/>
    <mergeCell ref="A6:A9"/>
    <mergeCell ref="D6:G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D8807-05D8-48E1-943E-E7F25EC1A249}">
  <dimension ref="A3:G28"/>
  <sheetViews>
    <sheetView topLeftCell="A10" workbookViewId="0">
      <selection activeCell="A28" sqref="A28:G28"/>
    </sheetView>
  </sheetViews>
  <sheetFormatPr defaultRowHeight="14.45"/>
  <cols>
    <col min="3" max="3" width="44.140625" customWidth="1"/>
  </cols>
  <sheetData>
    <row r="3" spans="1:7" ht="19.5">
      <c r="A3" s="313" t="s">
        <v>463</v>
      </c>
      <c r="B3" s="313"/>
      <c r="C3" s="313"/>
      <c r="D3" s="313"/>
      <c r="E3" s="313"/>
      <c r="F3" s="313"/>
      <c r="G3" s="313"/>
    </row>
    <row r="4" spans="1:7">
      <c r="A4" s="139"/>
      <c r="B4" s="119"/>
      <c r="C4" s="133"/>
      <c r="D4" s="133"/>
      <c r="E4" s="133"/>
      <c r="F4" s="134"/>
      <c r="G4" s="134"/>
    </row>
    <row r="5" spans="1:7">
      <c r="A5" s="139"/>
      <c r="B5" s="119"/>
      <c r="C5" s="133"/>
      <c r="D5" s="133"/>
      <c r="E5" s="133"/>
      <c r="F5" s="134"/>
      <c r="G5" s="134"/>
    </row>
    <row r="6" spans="1:7">
      <c r="A6" s="314" t="s">
        <v>464</v>
      </c>
      <c r="B6" s="315"/>
      <c r="C6" s="315"/>
      <c r="D6" s="315" t="s">
        <v>465</v>
      </c>
      <c r="E6" s="315" t="s">
        <v>466</v>
      </c>
      <c r="F6" s="314"/>
      <c r="G6" s="315"/>
    </row>
    <row r="7" spans="1:7" ht="26.1">
      <c r="A7" s="118">
        <v>1</v>
      </c>
      <c r="B7" s="119"/>
      <c r="C7" s="192" t="s">
        <v>467</v>
      </c>
      <c r="D7" s="193" t="s">
        <v>41</v>
      </c>
      <c r="E7" s="194">
        <v>40</v>
      </c>
      <c r="F7" s="195"/>
      <c r="G7" s="196">
        <f>E7*F7</f>
        <v>0</v>
      </c>
    </row>
    <row r="8" spans="1:7" ht="26.1">
      <c r="A8" s="118">
        <v>2</v>
      </c>
      <c r="B8" s="119"/>
      <c r="C8" s="192" t="s">
        <v>468</v>
      </c>
      <c r="D8" s="193" t="s">
        <v>41</v>
      </c>
      <c r="E8" s="194">
        <v>40</v>
      </c>
      <c r="F8" s="195"/>
      <c r="G8" s="196">
        <f>E8*F8</f>
        <v>0</v>
      </c>
    </row>
    <row r="9" spans="1:7" ht="26.1">
      <c r="A9" s="118">
        <v>3</v>
      </c>
      <c r="B9" s="119"/>
      <c r="C9" s="192" t="s">
        <v>469</v>
      </c>
      <c r="D9" s="193" t="s">
        <v>41</v>
      </c>
      <c r="E9" s="194">
        <v>40</v>
      </c>
      <c r="F9" s="197"/>
      <c r="G9" s="196">
        <f>E9*F9</f>
        <v>0</v>
      </c>
    </row>
    <row r="10" spans="1:7" ht="26.1">
      <c r="A10" s="118">
        <v>4</v>
      </c>
      <c r="B10" s="119"/>
      <c r="C10" s="199" t="s">
        <v>470</v>
      </c>
      <c r="D10" s="193" t="s">
        <v>471</v>
      </c>
      <c r="E10" s="194">
        <v>40</v>
      </c>
      <c r="F10" s="197"/>
      <c r="G10" s="196">
        <f>E10*F10</f>
        <v>0</v>
      </c>
    </row>
    <row r="11" spans="1:7" ht="25.9">
      <c r="A11" s="118">
        <v>5</v>
      </c>
      <c r="B11" s="119"/>
      <c r="C11" s="200" t="s">
        <v>472</v>
      </c>
      <c r="D11" s="193" t="s">
        <v>41</v>
      </c>
      <c r="E11" s="194">
        <v>40</v>
      </c>
      <c r="F11" s="197"/>
      <c r="G11" s="196">
        <f>E11*F11</f>
        <v>0</v>
      </c>
    </row>
    <row r="12" spans="1:7" ht="25.9">
      <c r="A12" s="118">
        <v>6</v>
      </c>
      <c r="B12" s="119"/>
      <c r="C12" s="200" t="s">
        <v>473</v>
      </c>
      <c r="D12" s="193" t="s">
        <v>474</v>
      </c>
      <c r="E12" s="201">
        <v>1</v>
      </c>
      <c r="F12" s="197"/>
      <c r="G12" s="196">
        <f>E12*F12</f>
        <v>0</v>
      </c>
    </row>
    <row r="13" spans="1:7">
      <c r="A13" s="118"/>
      <c r="B13" s="119"/>
      <c r="C13" s="200"/>
      <c r="D13" s="193"/>
      <c r="E13" s="201"/>
      <c r="F13" s="202"/>
      <c r="G13" s="211">
        <f>SUM(G7:G12)</f>
        <v>0</v>
      </c>
    </row>
    <row r="14" spans="1:7" ht="25.9">
      <c r="A14" s="118">
        <v>1</v>
      </c>
      <c r="B14" s="119"/>
      <c r="C14" s="200" t="s">
        <v>475</v>
      </c>
      <c r="D14" s="193" t="s">
        <v>41</v>
      </c>
      <c r="E14" s="201">
        <v>340</v>
      </c>
      <c r="F14" s="202"/>
      <c r="G14" s="196">
        <f>E14*F14</f>
        <v>0</v>
      </c>
    </row>
    <row r="15" spans="1:7">
      <c r="A15" s="118">
        <v>2</v>
      </c>
      <c r="B15" s="119"/>
      <c r="C15" s="200" t="s">
        <v>476</v>
      </c>
      <c r="D15" s="193" t="s">
        <v>41</v>
      </c>
      <c r="E15" s="201">
        <v>340</v>
      </c>
      <c r="F15" s="202"/>
      <c r="G15" s="196">
        <f>E15*F15</f>
        <v>0</v>
      </c>
    </row>
    <row r="16" spans="1:7" ht="26.1">
      <c r="A16" s="118">
        <v>3</v>
      </c>
      <c r="B16" s="119"/>
      <c r="C16" s="192" t="s">
        <v>477</v>
      </c>
      <c r="D16" s="203" t="s">
        <v>41</v>
      </c>
      <c r="E16" s="201">
        <v>340</v>
      </c>
      <c r="F16" s="204"/>
      <c r="G16" s="196">
        <f>E16*F16</f>
        <v>0</v>
      </c>
    </row>
    <row r="17" spans="1:7" ht="26.1">
      <c r="A17" s="118">
        <v>4</v>
      </c>
      <c r="B17" s="119"/>
      <c r="C17" s="192" t="s">
        <v>478</v>
      </c>
      <c r="D17" s="203" t="s">
        <v>41</v>
      </c>
      <c r="E17" s="201">
        <v>340</v>
      </c>
      <c r="F17" s="204"/>
      <c r="G17" s="196">
        <f>E17*F17</f>
        <v>0</v>
      </c>
    </row>
    <row r="18" spans="1:7" ht="26.1">
      <c r="A18" s="118">
        <v>5</v>
      </c>
      <c r="B18" s="119"/>
      <c r="C18" s="192" t="s">
        <v>479</v>
      </c>
      <c r="D18" s="203" t="s">
        <v>471</v>
      </c>
      <c r="E18" s="201">
        <v>200</v>
      </c>
      <c r="F18" s="204"/>
      <c r="G18" s="196">
        <f>E18*F18</f>
        <v>0</v>
      </c>
    </row>
    <row r="19" spans="1:7" ht="26.1">
      <c r="A19" s="118">
        <v>6</v>
      </c>
      <c r="B19" s="119"/>
      <c r="C19" s="192" t="s">
        <v>480</v>
      </c>
      <c r="D19" s="316" t="s">
        <v>474</v>
      </c>
      <c r="E19" s="317">
        <v>1</v>
      </c>
      <c r="F19" s="317">
        <v>100</v>
      </c>
      <c r="G19" s="318">
        <v>100</v>
      </c>
    </row>
    <row r="20" spans="1:7">
      <c r="A20" s="118"/>
      <c r="B20" s="119"/>
      <c r="C20" s="192"/>
      <c r="D20" s="193"/>
      <c r="E20" s="194"/>
      <c r="F20" s="195"/>
      <c r="G20" s="211">
        <f>SUM(G14:G18)</f>
        <v>0</v>
      </c>
    </row>
    <row r="21" spans="1:7">
      <c r="A21" s="118">
        <v>1</v>
      </c>
      <c r="B21" s="119"/>
      <c r="C21" s="192" t="s">
        <v>481</v>
      </c>
      <c r="D21" s="193" t="s">
        <v>41</v>
      </c>
      <c r="E21" s="194">
        <v>800</v>
      </c>
      <c r="F21" s="197"/>
      <c r="G21" s="196">
        <f>E21*F21</f>
        <v>0</v>
      </c>
    </row>
    <row r="22" spans="1:7" ht="26.1">
      <c r="A22" s="118">
        <v>2</v>
      </c>
      <c r="B22" s="119"/>
      <c r="C22" s="199" t="s">
        <v>482</v>
      </c>
      <c r="D22" s="193" t="s">
        <v>41</v>
      </c>
      <c r="E22" s="194">
        <v>800</v>
      </c>
      <c r="F22" s="197"/>
      <c r="G22" s="196">
        <f t="shared" ref="G22:G26" si="0">E22*F22</f>
        <v>0</v>
      </c>
    </row>
    <row r="23" spans="1:7">
      <c r="A23" s="118">
        <v>3</v>
      </c>
      <c r="B23" s="119"/>
      <c r="C23" s="200" t="s">
        <v>483</v>
      </c>
      <c r="D23" s="193" t="s">
        <v>41</v>
      </c>
      <c r="E23" s="194">
        <v>800</v>
      </c>
      <c r="F23" s="197"/>
      <c r="G23" s="196">
        <f t="shared" si="0"/>
        <v>0</v>
      </c>
    </row>
    <row r="24" spans="1:7" ht="25.9">
      <c r="A24" s="118">
        <v>4</v>
      </c>
      <c r="B24" s="119"/>
      <c r="C24" s="200" t="s">
        <v>484</v>
      </c>
      <c r="D24" s="193" t="s">
        <v>41</v>
      </c>
      <c r="E24" s="201">
        <v>800</v>
      </c>
      <c r="F24" s="197"/>
      <c r="G24" s="196">
        <f t="shared" si="0"/>
        <v>0</v>
      </c>
    </row>
    <row r="25" spans="1:7" ht="25.9">
      <c r="A25" s="118">
        <v>5</v>
      </c>
      <c r="B25" s="119"/>
      <c r="C25" s="200" t="s">
        <v>485</v>
      </c>
      <c r="D25" s="193" t="s">
        <v>41</v>
      </c>
      <c r="E25" s="201">
        <v>150</v>
      </c>
      <c r="F25" s="202"/>
      <c r="G25" s="196">
        <f t="shared" si="0"/>
        <v>0</v>
      </c>
    </row>
    <row r="26" spans="1:7">
      <c r="A26" s="118">
        <v>6</v>
      </c>
      <c r="B26" s="119"/>
      <c r="C26" s="200" t="s">
        <v>486</v>
      </c>
      <c r="D26" s="193" t="s">
        <v>474</v>
      </c>
      <c r="E26" s="201">
        <v>1</v>
      </c>
      <c r="F26" s="202"/>
      <c r="G26" s="196">
        <f t="shared" si="0"/>
        <v>0</v>
      </c>
    </row>
    <row r="27" spans="1:7">
      <c r="A27" s="212"/>
      <c r="B27" s="119"/>
      <c r="C27" s="213"/>
      <c r="D27" s="214"/>
      <c r="E27" s="207"/>
      <c r="F27" s="215"/>
      <c r="G27" s="209">
        <f>SUM(G21:G26)</f>
        <v>0</v>
      </c>
    </row>
    <row r="28" spans="1:7">
      <c r="A28" s="216"/>
      <c r="B28" s="217"/>
      <c r="C28" s="218"/>
      <c r="D28" s="218"/>
      <c r="E28" s="218"/>
      <c r="F28" s="219"/>
      <c r="G28" s="220">
        <f>G27+G13+G20</f>
        <v>0</v>
      </c>
    </row>
  </sheetData>
  <mergeCells count="4">
    <mergeCell ref="A3:G3"/>
    <mergeCell ref="A6:E6"/>
    <mergeCell ref="F6:G6"/>
    <mergeCell ref="D19:G1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BDD0CAFB649C52489A6C5DCED8F5E0E2" ma:contentTypeVersion="14" ma:contentTypeDescription="Ein neues Dokument erstellen." ma:contentTypeScope="" ma:versionID="5cc017c0f7d0b179a6241a68e6c6d9b9">
  <xsd:schema xmlns:xsd="http://www.w3.org/2001/XMLSchema" xmlns:xs="http://www.w3.org/2001/XMLSchema" xmlns:p="http://schemas.microsoft.com/office/2006/metadata/properties" xmlns:ns2="5b945cea-b9ee-429b-bccb-44b0238333c3" xmlns:ns3="420bf770-b77e-46be-b5dc-b23758150948" targetNamespace="http://schemas.microsoft.com/office/2006/metadata/properties" ma:root="true" ma:fieldsID="5701af1d204c533116bcaa69c90052c0" ns2:_="" ns3:_="">
    <xsd:import namespace="5b945cea-b9ee-429b-bccb-44b0238333c3"/>
    <xsd:import namespace="420bf770-b77e-46be-b5dc-b2375815094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b945cea-b9ee-429b-bccb-44b0238333c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ildmarkierungen" ma:readOnly="false" ma:fieldId="{5cf76f15-5ced-4ddc-b409-7134ff3c332f}" ma:taxonomyMulti="true" ma:sspId="4cbba04b-f548-47c7-98c4-cab7db02edef"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20bf770-b77e-46be-b5dc-b2375815094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6abdf0a7-17b7-4337-af02-711bef1d1061}" ma:internalName="TaxCatchAll" ma:showField="CatchAllData" ma:web="420bf770-b77e-46be-b5dc-b23758150948">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b945cea-b9ee-429b-bccb-44b0238333c3">
      <Terms xmlns="http://schemas.microsoft.com/office/infopath/2007/PartnerControls"/>
    </lcf76f155ced4ddcb4097134ff3c332f>
    <TaxCatchAll xmlns="420bf770-b77e-46be-b5dc-b23758150948" xsi:nil="true"/>
  </documentManagement>
</p:properties>
</file>

<file path=customXml/itemProps1.xml><?xml version="1.0" encoding="utf-8"?>
<ds:datastoreItem xmlns:ds="http://schemas.openxmlformats.org/officeDocument/2006/customXml" ds:itemID="{992D8D93-EB14-4BDC-B36D-8802E5FCB297}"/>
</file>

<file path=customXml/itemProps2.xml><?xml version="1.0" encoding="utf-8"?>
<ds:datastoreItem xmlns:ds="http://schemas.openxmlformats.org/officeDocument/2006/customXml" ds:itemID="{F15399BC-CD6F-42DC-8AB8-020BBBC2A98F}"/>
</file>

<file path=customXml/itemProps3.xml><?xml version="1.0" encoding="utf-8"?>
<ds:datastoreItem xmlns:ds="http://schemas.openxmlformats.org/officeDocument/2006/customXml" ds:itemID="{79ED3C15-BD10-498A-8157-DFDFD5DD9BD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HP</dc:creator>
  <cp:keywords/>
  <dc:description/>
  <cp:lastModifiedBy>Valentina Duka</cp:lastModifiedBy>
  <cp:revision/>
  <dcterms:created xsi:type="dcterms:W3CDTF">2023-06-14T19:29:55Z</dcterms:created>
  <dcterms:modified xsi:type="dcterms:W3CDTF">2025-07-28T13:51:51Z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0x010100BDD0CAFB649C52489A6C5DCED8F5E0E2</vt:lpwstr>
  </property>
  <property fmtid="{D5CDD505-2E9C-101B-9397-08002B2CF9AE}" pid="3" name="MediaServiceImageTags">
    <vt:lpwstr/>
  </property>
</Properties>
</file>